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250"/>
  </bookViews>
  <sheets>
    <sheet name="RECTIFICARE IUN 2018" sheetId="11" r:id="rId1"/>
  </sheets>
  <calcPr calcId="145621"/>
</workbook>
</file>

<file path=xl/calcChain.xml><?xml version="1.0" encoding="utf-8"?>
<calcChain xmlns="http://schemas.openxmlformats.org/spreadsheetml/2006/main">
  <c r="Z42" i="11" l="1"/>
  <c r="Y42" i="11"/>
  <c r="X42" i="11"/>
  <c r="O42" i="11"/>
  <c r="V42" i="11"/>
  <c r="U42" i="11"/>
  <c r="T42" i="11"/>
  <c r="AA7" i="11" l="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6" i="11"/>
  <c r="W7" i="11"/>
  <c r="W8" i="11"/>
  <c r="AB8" i="11" s="1"/>
  <c r="W9" i="11"/>
  <c r="W10" i="11"/>
  <c r="AB10" i="11" s="1"/>
  <c r="W11" i="11"/>
  <c r="W12" i="11"/>
  <c r="AB12" i="11" s="1"/>
  <c r="W13" i="11"/>
  <c r="AB13" i="11" s="1"/>
  <c r="W14" i="11"/>
  <c r="AB14" i="11" s="1"/>
  <c r="W15" i="11"/>
  <c r="W16" i="11"/>
  <c r="AB16" i="11" s="1"/>
  <c r="W17" i="11"/>
  <c r="W18" i="11"/>
  <c r="AB18" i="11" s="1"/>
  <c r="W19" i="11"/>
  <c r="W20" i="11"/>
  <c r="AB20" i="11" s="1"/>
  <c r="W21" i="11"/>
  <c r="W22" i="11"/>
  <c r="AB22" i="11" s="1"/>
  <c r="W23" i="11"/>
  <c r="W24" i="11"/>
  <c r="AB24" i="11" s="1"/>
  <c r="W25" i="11"/>
  <c r="W26" i="11"/>
  <c r="W27" i="11"/>
  <c r="W28" i="11"/>
  <c r="AB28" i="11" s="1"/>
  <c r="W29" i="11"/>
  <c r="W30" i="11"/>
  <c r="AB30" i="11" s="1"/>
  <c r="W31" i="11"/>
  <c r="W32" i="11"/>
  <c r="AB32" i="11" s="1"/>
  <c r="W33" i="11"/>
  <c r="W34" i="11"/>
  <c r="AB34" i="11" s="1"/>
  <c r="W35" i="11"/>
  <c r="W36" i="11"/>
  <c r="AB36" i="11" s="1"/>
  <c r="W37" i="11"/>
  <c r="W38" i="11"/>
  <c r="AB38" i="11" s="1"/>
  <c r="W39" i="11"/>
  <c r="W40" i="11"/>
  <c r="AB40" i="11" s="1"/>
  <c r="W41" i="11"/>
  <c r="W6" i="11"/>
  <c r="AB6" i="11" l="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11" i="11"/>
  <c r="AB9" i="11"/>
  <c r="AB7" i="11"/>
  <c r="AB26" i="11"/>
  <c r="AA42" i="11"/>
  <c r="W42" i="11"/>
  <c r="S7" i="11"/>
  <c r="S8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6" i="11"/>
  <c r="R42" i="11"/>
  <c r="Q42" i="11"/>
  <c r="P42" i="11"/>
  <c r="M42" i="11"/>
  <c r="K42" i="11"/>
  <c r="J42" i="11"/>
  <c r="H42" i="11"/>
  <c r="F42" i="11"/>
  <c r="E42" i="11"/>
  <c r="C42" i="11"/>
  <c r="B42" i="11"/>
  <c r="O39" i="11"/>
  <c r="L39" i="11"/>
  <c r="N39" i="11" s="1"/>
  <c r="G39" i="11"/>
  <c r="I39" i="11" s="1"/>
  <c r="D39" i="11"/>
  <c r="O38" i="11"/>
  <c r="L38" i="11"/>
  <c r="N38" i="11" s="1"/>
  <c r="G38" i="11"/>
  <c r="I38" i="11" s="1"/>
  <c r="D38" i="11"/>
  <c r="O37" i="11"/>
  <c r="L37" i="11"/>
  <c r="N37" i="11" s="1"/>
  <c r="G37" i="11"/>
  <c r="I37" i="11" s="1"/>
  <c r="D37" i="11"/>
  <c r="O36" i="11"/>
  <c r="L36" i="11"/>
  <c r="N36" i="11" s="1"/>
  <c r="G36" i="11"/>
  <c r="I36" i="11" s="1"/>
  <c r="D36" i="11"/>
  <c r="O35" i="11"/>
  <c r="L35" i="11"/>
  <c r="N35" i="11" s="1"/>
  <c r="G35" i="11"/>
  <c r="I35" i="11" s="1"/>
  <c r="D35" i="11"/>
  <c r="O34" i="11"/>
  <c r="L34" i="11"/>
  <c r="N34" i="11" s="1"/>
  <c r="G34" i="11"/>
  <c r="I34" i="11" s="1"/>
  <c r="D34" i="11"/>
  <c r="O33" i="11"/>
  <c r="L33" i="11"/>
  <c r="N33" i="11" s="1"/>
  <c r="G33" i="11"/>
  <c r="I33" i="11" s="1"/>
  <c r="D33" i="11"/>
  <c r="O32" i="11"/>
  <c r="L32" i="11"/>
  <c r="N32" i="11" s="1"/>
  <c r="G32" i="11"/>
  <c r="I32" i="11" s="1"/>
  <c r="D32" i="11"/>
  <c r="O31" i="11"/>
  <c r="L31" i="11"/>
  <c r="N31" i="11" s="1"/>
  <c r="G31" i="11"/>
  <c r="I31" i="11" s="1"/>
  <c r="D31" i="11"/>
  <c r="O30" i="11"/>
  <c r="L30" i="11"/>
  <c r="N30" i="11" s="1"/>
  <c r="G30" i="11"/>
  <c r="I30" i="11" s="1"/>
  <c r="D30" i="11"/>
  <c r="O29" i="11"/>
  <c r="L29" i="11"/>
  <c r="N29" i="11" s="1"/>
  <c r="G29" i="11"/>
  <c r="I29" i="11" s="1"/>
  <c r="D29" i="11"/>
  <c r="O28" i="11"/>
  <c r="L28" i="11"/>
  <c r="N28" i="11" s="1"/>
  <c r="G28" i="11"/>
  <c r="I28" i="11" s="1"/>
  <c r="D28" i="11"/>
  <c r="O27" i="11"/>
  <c r="L27" i="11"/>
  <c r="N27" i="11" s="1"/>
  <c r="G27" i="11"/>
  <c r="I27" i="11" s="1"/>
  <c r="D27" i="11"/>
  <c r="O26" i="11"/>
  <c r="L26" i="11"/>
  <c r="N26" i="11" s="1"/>
  <c r="G26" i="11"/>
  <c r="I26" i="11" s="1"/>
  <c r="D26" i="11"/>
  <c r="O25" i="11"/>
  <c r="L25" i="11"/>
  <c r="N25" i="11" s="1"/>
  <c r="G25" i="11"/>
  <c r="I25" i="11" s="1"/>
  <c r="D25" i="11"/>
  <c r="O24" i="11"/>
  <c r="L24" i="11"/>
  <c r="N24" i="11" s="1"/>
  <c r="G24" i="11"/>
  <c r="I24" i="11" s="1"/>
  <c r="D24" i="11"/>
  <c r="O23" i="11"/>
  <c r="L23" i="11"/>
  <c r="N23" i="11" s="1"/>
  <c r="G23" i="11"/>
  <c r="I23" i="11" s="1"/>
  <c r="D23" i="11"/>
  <c r="O22" i="11"/>
  <c r="L22" i="11"/>
  <c r="N22" i="11" s="1"/>
  <c r="G22" i="11"/>
  <c r="I22" i="11" s="1"/>
  <c r="D22" i="11"/>
  <c r="O21" i="11"/>
  <c r="L21" i="11"/>
  <c r="N21" i="11" s="1"/>
  <c r="G21" i="11"/>
  <c r="I21" i="11" s="1"/>
  <c r="D21" i="11"/>
  <c r="O20" i="11"/>
  <c r="L20" i="11"/>
  <c r="N20" i="11" s="1"/>
  <c r="G20" i="11"/>
  <c r="I20" i="11" s="1"/>
  <c r="D20" i="11"/>
  <c r="O19" i="11"/>
  <c r="L19" i="11"/>
  <c r="N19" i="11" s="1"/>
  <c r="G19" i="11"/>
  <c r="I19" i="11" s="1"/>
  <c r="D19" i="11"/>
  <c r="O18" i="11"/>
  <c r="L18" i="11"/>
  <c r="N18" i="11" s="1"/>
  <c r="G18" i="11"/>
  <c r="I18" i="11" s="1"/>
  <c r="D18" i="11"/>
  <c r="O17" i="11"/>
  <c r="L17" i="11"/>
  <c r="N17" i="11" s="1"/>
  <c r="G17" i="11"/>
  <c r="I17" i="11" s="1"/>
  <c r="D17" i="11"/>
  <c r="O16" i="11"/>
  <c r="L16" i="11"/>
  <c r="N16" i="11" s="1"/>
  <c r="G16" i="11"/>
  <c r="I16" i="11" s="1"/>
  <c r="D16" i="11"/>
  <c r="O15" i="11"/>
  <c r="L15" i="11"/>
  <c r="N15" i="11" s="1"/>
  <c r="G15" i="11"/>
  <c r="I15" i="11" s="1"/>
  <c r="D15" i="11"/>
  <c r="O14" i="11"/>
  <c r="L14" i="11"/>
  <c r="N14" i="11" s="1"/>
  <c r="G14" i="11"/>
  <c r="I14" i="11" s="1"/>
  <c r="D14" i="11"/>
  <c r="O13" i="11"/>
  <c r="L13" i="11"/>
  <c r="N13" i="11" s="1"/>
  <c r="G13" i="11"/>
  <c r="I13" i="11" s="1"/>
  <c r="D13" i="11"/>
  <c r="O12" i="11"/>
  <c r="L12" i="11"/>
  <c r="N12" i="11" s="1"/>
  <c r="G12" i="11"/>
  <c r="I12" i="11" s="1"/>
  <c r="D12" i="11"/>
  <c r="O11" i="11"/>
  <c r="L11" i="11"/>
  <c r="N11" i="11" s="1"/>
  <c r="G11" i="11"/>
  <c r="I11" i="11" s="1"/>
  <c r="D11" i="11"/>
  <c r="O10" i="11"/>
  <c r="L10" i="11"/>
  <c r="N10" i="11" s="1"/>
  <c r="G10" i="11"/>
  <c r="I10" i="11" s="1"/>
  <c r="D10" i="11"/>
  <c r="O8" i="11"/>
  <c r="L8" i="11"/>
  <c r="N8" i="11" s="1"/>
  <c r="G8" i="11"/>
  <c r="I8" i="11" s="1"/>
  <c r="D8" i="11"/>
  <c r="O7" i="11"/>
  <c r="L7" i="11"/>
  <c r="N7" i="11" s="1"/>
  <c r="G7" i="11"/>
  <c r="I7" i="11" s="1"/>
  <c r="D7" i="11"/>
  <c r="O6" i="11"/>
  <c r="L6" i="11"/>
  <c r="N6" i="11" s="1"/>
  <c r="G6" i="11"/>
  <c r="D6" i="11"/>
  <c r="D42" i="11" l="1"/>
  <c r="S42" i="11"/>
  <c r="L42" i="11"/>
  <c r="G42" i="11"/>
  <c r="N42" i="11"/>
  <c r="I6" i="11"/>
  <c r="I42" i="11" s="1"/>
  <c r="AB42" i="11"/>
</calcChain>
</file>

<file path=xl/sharedStrings.xml><?xml version="1.0" encoding="utf-8"?>
<sst xmlns="http://schemas.openxmlformats.org/spreadsheetml/2006/main" count="66" uniqueCount="66">
  <si>
    <t>Denumire furnizor</t>
  </si>
  <si>
    <t>S.C. Laboralex S.R.L</t>
  </si>
  <si>
    <t>S.C. Clinica Medicala Hipocrat 2000 S.R.L</t>
  </si>
  <si>
    <t>Biomedica International SA</t>
  </si>
  <si>
    <t>INCD " Victor Babes"</t>
  </si>
  <si>
    <t>S.C. Donald Medical SRL</t>
  </si>
  <si>
    <t>S.C. Almina Trading SA</t>
  </si>
  <si>
    <t xml:space="preserve">SC INTROMED LABORATOARE </t>
  </si>
  <si>
    <t>SC. MEDICA VOL AM COMPLET SRL</t>
  </si>
  <si>
    <t>CM SIMONA SRL</t>
  </si>
  <si>
    <t xml:space="preserve">SP. OG BUFTEA </t>
  </si>
  <si>
    <t>SC ANALITIC LABORAMED SRL</t>
  </si>
  <si>
    <t>SC. CENTRUL MEDICAL G&amp;G -ECO</t>
  </si>
  <si>
    <t>SC. GIMED -ECO</t>
  </si>
  <si>
    <t>SC.GHENCEA MEDICAL CENTER SRL ECO</t>
  </si>
  <si>
    <t>SP. OG BUFTEA -RX</t>
  </si>
  <si>
    <t>SP EFTIMIE DIAMANDESCU BALACEANCA-ECO</t>
  </si>
  <si>
    <t>SP. OG BUFTEA -ECO</t>
  </si>
  <si>
    <t xml:space="preserve">SC ACTA CARDIOLOGICA -ECO </t>
  </si>
  <si>
    <t>SC ASH MEDICAL EXPRES SRL-ECO</t>
  </si>
  <si>
    <t>S.C. Clinica Medicala Hipocrat 2000 S.R.L  ( CT  )</t>
  </si>
  <si>
    <t xml:space="preserve">S.C. SANADOR SRL </t>
  </si>
  <si>
    <t>SC. AFFIDEA ROMANIA SRL</t>
  </si>
  <si>
    <t>HIPERDIA SA</t>
  </si>
  <si>
    <t xml:space="preserve">SC. BIOMED SCAN SRL </t>
  </si>
  <si>
    <t>SC. MEDICALES SERVICII DE SANATATE PREMIUM SRL</t>
  </si>
  <si>
    <t>SC ELDA IMPEX SRL</t>
  </si>
  <si>
    <t>SC CARDIOREC SRL</t>
  </si>
  <si>
    <t>SC HISTRIA SRL</t>
  </si>
  <si>
    <t>CM MED-AS 2003 SRL</t>
  </si>
  <si>
    <t>SC PHOENIX IMAGISTIC CENTER SRL</t>
  </si>
  <si>
    <t>SC  MEDICAL PRESTIGE SRL</t>
  </si>
  <si>
    <t>SC TOTAL RADIOLOGY SRL</t>
  </si>
  <si>
    <t>TOTAL</t>
  </si>
  <si>
    <t>IAN CT 2018</t>
  </si>
  <si>
    <t>FEB CT 2018</t>
  </si>
  <si>
    <t>MART CT 2018</t>
  </si>
  <si>
    <t>IAN REAL 2018</t>
  </si>
  <si>
    <t>REG IAN 2018</t>
  </si>
  <si>
    <t>SUPLIM FEB</t>
  </si>
  <si>
    <t>FEB CT</t>
  </si>
  <si>
    <t>REG  FEB</t>
  </si>
  <si>
    <t xml:space="preserve">SUPLIM MARTIE </t>
  </si>
  <si>
    <t>FEB REAL 2018</t>
  </si>
  <si>
    <t>MARTIE CT FINAL</t>
  </si>
  <si>
    <t>APR CT 2018</t>
  </si>
  <si>
    <t>MART REAL 2018</t>
  </si>
  <si>
    <t>REG MART 2018</t>
  </si>
  <si>
    <t>SC CORNER MEDICAL CENTERV SRL</t>
  </si>
  <si>
    <t>SC MNT HEALTHCARE EUROPE SRL</t>
  </si>
  <si>
    <t>TRIM I REAL  2018</t>
  </si>
  <si>
    <t>AN 2018 CT</t>
  </si>
  <si>
    <t>TRIM II 2018 CT</t>
  </si>
  <si>
    <t>IUL 2018 CT</t>
  </si>
  <si>
    <t>AUG 2018 CT</t>
  </si>
  <si>
    <t>SEPT 2018 CT</t>
  </si>
  <si>
    <t>TRIM III 2018 CT</t>
  </si>
  <si>
    <t>OCT 2018 CT</t>
  </si>
  <si>
    <t>NOV 2018 CT</t>
  </si>
  <si>
    <t>DEC 2018 CT</t>
  </si>
  <si>
    <t>TRIM IV 2018 CT</t>
  </si>
  <si>
    <t>S.C. SYNEVO ROMANIA SRL-analize de laborator</t>
  </si>
  <si>
    <t xml:space="preserve">                                                -anatomie patologica</t>
  </si>
  <si>
    <t>MAI CT 2018</t>
  </si>
  <si>
    <t>IUN CT 2018</t>
  </si>
  <si>
    <t>RECTIFICARE IUNIE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</si>
</sst>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</font>
    <font>
      <b/>
      <sz val="11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2" fillId="0" borderId="1" xfId="1" applyFont="1" applyFill="1" applyBorder="1"/>
    <xf numFmtId="0" fontId="7" fillId="0" borderId="1" xfId="1" applyFont="1" applyFill="1" applyBorder="1"/>
    <xf numFmtId="0" fontId="6" fillId="0" borderId="0" xfId="0" applyFont="1"/>
    <xf numFmtId="39" fontId="4" fillId="2" borderId="1" xfId="0" applyNumberFormat="1" applyFont="1" applyFill="1" applyBorder="1" applyAlignment="1">
      <alignment horizontal="right" vertical="center" wrapText="1"/>
    </xf>
    <xf numFmtId="39" fontId="5" fillId="2" borderId="1" xfId="0" applyNumberFormat="1" applyFont="1" applyFill="1" applyBorder="1"/>
    <xf numFmtId="39" fontId="8" fillId="2" borderId="1" xfId="0" applyNumberFormat="1" applyFont="1" applyFill="1" applyBorder="1" applyAlignment="1">
      <alignment horizontal="right" vertical="center" wrapText="1"/>
    </xf>
    <xf numFmtId="39" fontId="3" fillId="2" borderId="1" xfId="0" applyNumberFormat="1" applyFont="1" applyFill="1" applyBorder="1"/>
    <xf numFmtId="0" fontId="2" fillId="2" borderId="1" xfId="1" applyFont="1" applyFill="1" applyBorder="1"/>
    <xf numFmtId="0" fontId="9" fillId="2" borderId="1" xfId="0" applyFont="1" applyFill="1" applyBorder="1"/>
    <xf numFmtId="0" fontId="9" fillId="3" borderId="1" xfId="0" applyFont="1" applyFill="1" applyBorder="1"/>
    <xf numFmtId="39" fontId="6" fillId="2" borderId="1" xfId="0" applyNumberFormat="1" applyFont="1" applyFill="1" applyBorder="1"/>
    <xf numFmtId="0" fontId="10" fillId="0" borderId="2" xfId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39" fontId="6" fillId="5" borderId="1" xfId="0" applyNumberFormat="1" applyFont="1" applyFill="1" applyBorder="1"/>
    <xf numFmtId="39" fontId="12" fillId="0" borderId="0" xfId="0" applyNumberFormat="1" applyFont="1"/>
    <xf numFmtId="2" fontId="8" fillId="4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39" fontId="8" fillId="4" borderId="1" xfId="0" applyNumberFormat="1" applyFont="1" applyFill="1" applyBorder="1" applyAlignment="1">
      <alignment horizontal="right" vertical="center" wrapText="1"/>
    </xf>
    <xf numFmtId="39" fontId="4" fillId="4" borderId="1" xfId="0" applyNumberFormat="1" applyFont="1" applyFill="1" applyBorder="1" applyAlignment="1">
      <alignment horizontal="right" vertical="center" wrapText="1"/>
    </xf>
    <xf numFmtId="39" fontId="3" fillId="4" borderId="1" xfId="0" applyNumberFormat="1" applyFont="1" applyFill="1" applyBorder="1"/>
    <xf numFmtId="39" fontId="5" fillId="4" borderId="1" xfId="0" applyNumberFormat="1" applyFont="1" applyFill="1" applyBorder="1"/>
    <xf numFmtId="39" fontId="6" fillId="4" borderId="1" xfId="0" applyNumberFormat="1" applyFont="1" applyFill="1" applyBorder="1"/>
    <xf numFmtId="4" fontId="6" fillId="4" borderId="1" xfId="0" applyNumberFormat="1" applyFont="1" applyFill="1" applyBorder="1"/>
    <xf numFmtId="4" fontId="11" fillId="6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39" fontId="0" fillId="0" borderId="1" xfId="0" applyNumberFormat="1" applyBorder="1"/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15" fillId="2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2"/>
  <sheetViews>
    <sheetView tabSelected="1" topLeftCell="A16" workbookViewId="0">
      <selection activeCell="AD9" sqref="AD9"/>
    </sheetView>
  </sheetViews>
  <sheetFormatPr defaultRowHeight="15" x14ac:dyDescent="0.25"/>
  <cols>
    <col min="1" max="1" width="41.28515625" customWidth="1"/>
    <col min="2" max="11" width="0" hidden="1" customWidth="1"/>
    <col min="12" max="13" width="10.85546875" hidden="1" customWidth="1"/>
    <col min="14" max="14" width="9.85546875" hidden="1" customWidth="1"/>
    <col min="15" max="15" width="14.42578125" hidden="1" customWidth="1"/>
    <col min="16" max="16" width="13" hidden="1" customWidth="1"/>
    <col min="17" max="17" width="13.28515625" hidden="1" customWidth="1"/>
    <col min="18" max="18" width="13.140625" hidden="1" customWidth="1"/>
    <col min="19" max="19" width="16.140625" style="1" hidden="1" customWidth="1"/>
    <col min="20" max="20" width="13.7109375" style="1" customWidth="1"/>
    <col min="21" max="21" width="13.5703125" style="1" customWidth="1"/>
    <col min="22" max="22" width="12.7109375" style="1" customWidth="1"/>
    <col min="23" max="23" width="15.85546875" style="1" hidden="1" customWidth="1"/>
    <col min="24" max="24" width="14.85546875" style="1" customWidth="1"/>
    <col min="25" max="25" width="14.5703125" style="1" customWidth="1"/>
    <col min="26" max="26" width="12.85546875" style="1" customWidth="1"/>
    <col min="27" max="27" width="14.42578125" style="1" hidden="1" customWidth="1"/>
    <col min="28" max="28" width="14.5703125" hidden="1" customWidth="1"/>
  </cols>
  <sheetData>
    <row r="3" spans="1:28" x14ac:dyDescent="0.25">
      <c r="A3" s="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B3" s="1"/>
    </row>
    <row r="4" spans="1:28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"/>
    </row>
    <row r="5" spans="1:28" ht="45" x14ac:dyDescent="0.25">
      <c r="A5" s="13" t="s">
        <v>0</v>
      </c>
      <c r="B5" s="14" t="s">
        <v>34</v>
      </c>
      <c r="C5" s="17" t="s">
        <v>37</v>
      </c>
      <c r="D5" s="16" t="s">
        <v>38</v>
      </c>
      <c r="E5" s="15" t="s">
        <v>35</v>
      </c>
      <c r="F5" s="16" t="s">
        <v>39</v>
      </c>
      <c r="G5" s="15" t="s">
        <v>40</v>
      </c>
      <c r="H5" s="17" t="s">
        <v>43</v>
      </c>
      <c r="I5" s="16" t="s">
        <v>41</v>
      </c>
      <c r="J5" s="15" t="s">
        <v>36</v>
      </c>
      <c r="K5" s="16" t="s">
        <v>42</v>
      </c>
      <c r="L5" s="15" t="s">
        <v>44</v>
      </c>
      <c r="M5" s="17" t="s">
        <v>46</v>
      </c>
      <c r="N5" s="28" t="s">
        <v>47</v>
      </c>
      <c r="O5" s="16" t="s">
        <v>50</v>
      </c>
      <c r="P5" s="36" t="s">
        <v>45</v>
      </c>
      <c r="Q5" s="31" t="s">
        <v>63</v>
      </c>
      <c r="R5" s="31" t="s">
        <v>64</v>
      </c>
      <c r="S5" s="34" t="s">
        <v>52</v>
      </c>
      <c r="T5" s="34" t="s">
        <v>53</v>
      </c>
      <c r="U5" s="34" t="s">
        <v>54</v>
      </c>
      <c r="V5" s="34" t="s">
        <v>55</v>
      </c>
      <c r="W5" s="34" t="s">
        <v>56</v>
      </c>
      <c r="X5" s="34" t="s">
        <v>57</v>
      </c>
      <c r="Y5" s="34" t="s">
        <v>58</v>
      </c>
      <c r="Z5" s="34" t="s">
        <v>59</v>
      </c>
      <c r="AA5" s="34" t="s">
        <v>60</v>
      </c>
      <c r="AB5" s="35" t="s">
        <v>51</v>
      </c>
    </row>
    <row r="6" spans="1:28" x14ac:dyDescent="0.25">
      <c r="A6" s="2" t="s">
        <v>1</v>
      </c>
      <c r="B6" s="7">
        <v>31147.42</v>
      </c>
      <c r="C6" s="19">
        <v>31101.47</v>
      </c>
      <c r="D6" s="20">
        <f>C6-B6</f>
        <v>-45.94999999999709</v>
      </c>
      <c r="E6" s="7">
        <v>31147.42</v>
      </c>
      <c r="F6" s="22">
        <v>1253.54</v>
      </c>
      <c r="G6" s="7">
        <f>E6+F6</f>
        <v>32400.959999999999</v>
      </c>
      <c r="H6" s="7">
        <v>32396.31</v>
      </c>
      <c r="I6" s="21">
        <f>H6-G6</f>
        <v>-4.6499999999978172</v>
      </c>
      <c r="J6" s="7">
        <v>31147.42</v>
      </c>
      <c r="K6" s="22">
        <v>3459.72</v>
      </c>
      <c r="L6" s="7">
        <f>J6+K6</f>
        <v>34607.14</v>
      </c>
      <c r="M6" s="7">
        <v>34600.58</v>
      </c>
      <c r="N6" s="29">
        <f>M6-L6</f>
        <v>-6.5599999999976717</v>
      </c>
      <c r="O6" s="7">
        <f>C6+H6+M6</f>
        <v>98098.36</v>
      </c>
      <c r="P6" s="7">
        <v>31163.200000000001</v>
      </c>
      <c r="Q6" s="32">
        <v>38743.800000000003</v>
      </c>
      <c r="R6" s="32">
        <v>38743.800000000003</v>
      </c>
      <c r="S6" s="32">
        <f>P6+Q6+R6</f>
        <v>108650.8</v>
      </c>
      <c r="T6" s="32">
        <v>36470.43</v>
      </c>
      <c r="U6" s="32">
        <v>36470.43</v>
      </c>
      <c r="V6" s="32">
        <v>36470.43</v>
      </c>
      <c r="W6" s="32">
        <f>T6+U6+V6</f>
        <v>109411.29000000001</v>
      </c>
      <c r="X6" s="32">
        <v>27835.94</v>
      </c>
      <c r="Y6" s="32">
        <v>27835.94</v>
      </c>
      <c r="Z6" s="32">
        <v>27835.94</v>
      </c>
      <c r="AA6" s="32">
        <f>X6+Y6+Z6</f>
        <v>83507.819999999992</v>
      </c>
      <c r="AB6" s="33">
        <f>O6+S6+W6+AA6</f>
        <v>399668.27</v>
      </c>
    </row>
    <row r="7" spans="1:28" x14ac:dyDescent="0.25">
      <c r="A7" s="2" t="s">
        <v>2</v>
      </c>
      <c r="B7" s="5">
        <v>37592.03</v>
      </c>
      <c r="C7" s="5">
        <v>37591.74</v>
      </c>
      <c r="D7" s="21">
        <f t="shared" ref="D7:D42" si="0">C7-B7</f>
        <v>-0.29000000000087311</v>
      </c>
      <c r="E7" s="5">
        <v>37592.03</v>
      </c>
      <c r="F7" s="23">
        <v>1522.59</v>
      </c>
      <c r="G7" s="7">
        <f t="shared" ref="G7:G39" si="1">E7+F7</f>
        <v>39114.619999999995</v>
      </c>
      <c r="H7" s="7">
        <v>39113.86</v>
      </c>
      <c r="I7" s="21">
        <f t="shared" ref="I7:I39" si="2">H7-G7</f>
        <v>-0.75999999999476131</v>
      </c>
      <c r="J7" s="5">
        <v>37592.03</v>
      </c>
      <c r="K7" s="23">
        <v>4209.1499999999996</v>
      </c>
      <c r="L7" s="7">
        <f t="shared" ref="L7:L39" si="3">J7+K7</f>
        <v>41801.18</v>
      </c>
      <c r="M7" s="7">
        <v>41800.6</v>
      </c>
      <c r="N7" s="29">
        <f t="shared" ref="N7:N39" si="4">M7-L7</f>
        <v>-0.58000000000174623</v>
      </c>
      <c r="O7" s="7">
        <f t="shared" ref="O7:O39" si="5">C7+H7+M7</f>
        <v>118506.20000000001</v>
      </c>
      <c r="P7" s="7">
        <v>37611.07</v>
      </c>
      <c r="Q7" s="32">
        <v>41161.199999999997</v>
      </c>
      <c r="R7" s="32">
        <v>41161.199999999997</v>
      </c>
      <c r="S7" s="32">
        <f t="shared" ref="S7:S41" si="6">P7+Q7+R7</f>
        <v>119933.46999999999</v>
      </c>
      <c r="T7" s="32">
        <v>38745.97</v>
      </c>
      <c r="U7" s="32">
        <v>38745.97</v>
      </c>
      <c r="V7" s="32">
        <v>38745.97</v>
      </c>
      <c r="W7" s="32">
        <f t="shared" ref="W7:W41" si="7">T7+U7+V7</f>
        <v>116237.91</v>
      </c>
      <c r="X7" s="32">
        <v>29572.74</v>
      </c>
      <c r="Y7" s="32">
        <v>29572.74</v>
      </c>
      <c r="Z7" s="32">
        <v>29572.74</v>
      </c>
      <c r="AA7" s="32">
        <f t="shared" ref="AA7:AA41" si="8">X7+Y7+Z7</f>
        <v>88718.22</v>
      </c>
      <c r="AB7" s="33">
        <f t="shared" ref="AB7:AB41" si="9">O7+S7+W7+AA7</f>
        <v>443395.79999999993</v>
      </c>
    </row>
    <row r="8" spans="1:28" x14ac:dyDescent="0.25">
      <c r="A8" s="2" t="s">
        <v>61</v>
      </c>
      <c r="B8" s="5">
        <v>64489.31</v>
      </c>
      <c r="C8" s="5">
        <v>63399.57</v>
      </c>
      <c r="D8" s="21">
        <f t="shared" si="0"/>
        <v>-1089.739999999998</v>
      </c>
      <c r="E8" s="5">
        <v>64489.31</v>
      </c>
      <c r="F8" s="23"/>
      <c r="G8" s="7">
        <f t="shared" si="1"/>
        <v>64489.31</v>
      </c>
      <c r="H8" s="7">
        <v>63693.08</v>
      </c>
      <c r="I8" s="21">
        <f t="shared" si="2"/>
        <v>-796.22999999999593</v>
      </c>
      <c r="J8" s="5">
        <v>64489.31</v>
      </c>
      <c r="K8" s="23"/>
      <c r="L8" s="7">
        <f t="shared" si="3"/>
        <v>64489.31</v>
      </c>
      <c r="M8" s="7">
        <v>63896.93</v>
      </c>
      <c r="N8" s="29">
        <f t="shared" si="4"/>
        <v>-592.37999999999738</v>
      </c>
      <c r="O8" s="7">
        <f t="shared" si="5"/>
        <v>190989.58</v>
      </c>
      <c r="P8" s="7">
        <v>64521.98</v>
      </c>
      <c r="Q8" s="32">
        <v>83150.7</v>
      </c>
      <c r="R8" s="32">
        <v>83150.7</v>
      </c>
      <c r="S8" s="32">
        <f t="shared" si="6"/>
        <v>230823.38</v>
      </c>
      <c r="T8" s="32">
        <v>69391.19</v>
      </c>
      <c r="U8" s="32">
        <v>69391.19</v>
      </c>
      <c r="V8" s="32">
        <v>69391.19</v>
      </c>
      <c r="W8" s="32">
        <f t="shared" si="7"/>
        <v>208173.57</v>
      </c>
      <c r="X8" s="32">
        <v>52962.61</v>
      </c>
      <c r="Y8" s="32">
        <v>52962.61</v>
      </c>
      <c r="Z8" s="32">
        <v>52962.61</v>
      </c>
      <c r="AA8" s="32">
        <f t="shared" si="8"/>
        <v>158887.83000000002</v>
      </c>
      <c r="AB8" s="33">
        <f t="shared" si="9"/>
        <v>788874.3600000001</v>
      </c>
    </row>
    <row r="9" spans="1:28" s="1" customFormat="1" x14ac:dyDescent="0.25">
      <c r="A9" s="2" t="s">
        <v>62</v>
      </c>
      <c r="B9" s="5"/>
      <c r="C9" s="5"/>
      <c r="D9" s="21"/>
      <c r="E9" s="5"/>
      <c r="F9" s="23"/>
      <c r="G9" s="7"/>
      <c r="H9" s="7"/>
      <c r="I9" s="21"/>
      <c r="J9" s="5"/>
      <c r="K9" s="23"/>
      <c r="L9" s="7"/>
      <c r="M9" s="7"/>
      <c r="N9" s="29"/>
      <c r="O9" s="7">
        <v>0</v>
      </c>
      <c r="P9" s="7">
        <v>0</v>
      </c>
      <c r="Q9" s="32">
        <v>0</v>
      </c>
      <c r="R9" s="32">
        <v>0</v>
      </c>
      <c r="S9" s="32">
        <v>0</v>
      </c>
      <c r="T9" s="32">
        <v>8880.43</v>
      </c>
      <c r="U9" s="32">
        <v>8880.43</v>
      </c>
      <c r="V9" s="32">
        <v>8880.43</v>
      </c>
      <c r="W9" s="32">
        <f t="shared" si="7"/>
        <v>26641.29</v>
      </c>
      <c r="X9" s="32">
        <v>6777.96</v>
      </c>
      <c r="Y9" s="32">
        <v>6777.96</v>
      </c>
      <c r="Z9" s="32">
        <v>6777.96</v>
      </c>
      <c r="AA9" s="32">
        <f t="shared" si="8"/>
        <v>20333.88</v>
      </c>
      <c r="AB9" s="33">
        <f t="shared" si="9"/>
        <v>46975.17</v>
      </c>
    </row>
    <row r="10" spans="1:28" x14ac:dyDescent="0.25">
      <c r="A10" s="9" t="s">
        <v>3</v>
      </c>
      <c r="B10" s="5">
        <v>39861.019999999997</v>
      </c>
      <c r="C10" s="5">
        <v>39856.19</v>
      </c>
      <c r="D10" s="21">
        <f t="shared" si="0"/>
        <v>-4.8299999999944703</v>
      </c>
      <c r="E10" s="5">
        <v>39861.019999999997</v>
      </c>
      <c r="F10" s="23">
        <v>1601</v>
      </c>
      <c r="G10" s="7">
        <f t="shared" si="1"/>
        <v>41462.019999999997</v>
      </c>
      <c r="H10" s="7">
        <v>41460.78</v>
      </c>
      <c r="I10" s="21">
        <f t="shared" si="2"/>
        <v>-1.2399999999979627</v>
      </c>
      <c r="J10" s="5">
        <v>39861.019999999997</v>
      </c>
      <c r="K10" s="23">
        <v>4408.13</v>
      </c>
      <c r="L10" s="7">
        <f t="shared" si="3"/>
        <v>44269.149999999994</v>
      </c>
      <c r="M10" s="7">
        <v>44259.79</v>
      </c>
      <c r="N10" s="29">
        <f t="shared" si="4"/>
        <v>-9.3599999999933061</v>
      </c>
      <c r="O10" s="7">
        <f t="shared" si="5"/>
        <v>125576.76000000001</v>
      </c>
      <c r="P10" s="7">
        <v>39881.21</v>
      </c>
      <c r="Q10" s="32">
        <v>46996</v>
      </c>
      <c r="R10" s="32">
        <v>46996</v>
      </c>
      <c r="S10" s="32">
        <f t="shared" si="6"/>
        <v>133873.21</v>
      </c>
      <c r="T10" s="32">
        <v>44238.400000000001</v>
      </c>
      <c r="U10" s="32">
        <v>44238.400000000001</v>
      </c>
      <c r="V10" s="32">
        <v>44238.400000000001</v>
      </c>
      <c r="W10" s="32">
        <f t="shared" si="7"/>
        <v>132715.20000000001</v>
      </c>
      <c r="X10" s="32">
        <v>33764.82</v>
      </c>
      <c r="Y10" s="32">
        <v>33764.82</v>
      </c>
      <c r="Z10" s="32">
        <v>33764.82</v>
      </c>
      <c r="AA10" s="32">
        <f t="shared" si="8"/>
        <v>101294.45999999999</v>
      </c>
      <c r="AB10" s="33">
        <f t="shared" si="9"/>
        <v>493459.63</v>
      </c>
    </row>
    <row r="11" spans="1:28" x14ac:dyDescent="0.25">
      <c r="A11" s="2" t="s">
        <v>4</v>
      </c>
      <c r="B11" s="5">
        <v>9335.32</v>
      </c>
      <c r="C11" s="5">
        <v>4800</v>
      </c>
      <c r="D11" s="21">
        <f t="shared" si="0"/>
        <v>-4535.32</v>
      </c>
      <c r="E11" s="5">
        <v>9335.32</v>
      </c>
      <c r="F11" s="23"/>
      <c r="G11" s="7">
        <f t="shared" si="1"/>
        <v>9335.32</v>
      </c>
      <c r="H11" s="7">
        <v>2800</v>
      </c>
      <c r="I11" s="21">
        <f t="shared" si="2"/>
        <v>-6535.32</v>
      </c>
      <c r="J11" s="5">
        <v>9335.32</v>
      </c>
      <c r="K11" s="23"/>
      <c r="L11" s="7">
        <f t="shared" si="3"/>
        <v>9335.32</v>
      </c>
      <c r="M11" s="7">
        <v>5200</v>
      </c>
      <c r="N11" s="29">
        <f t="shared" si="4"/>
        <v>-4135.32</v>
      </c>
      <c r="O11" s="7">
        <f t="shared" si="5"/>
        <v>12800</v>
      </c>
      <c r="P11" s="7">
        <v>9340.0499999999993</v>
      </c>
      <c r="Q11" s="32">
        <v>0</v>
      </c>
      <c r="R11" s="32">
        <v>0</v>
      </c>
      <c r="S11" s="32">
        <f t="shared" si="6"/>
        <v>9340.0499999999993</v>
      </c>
      <c r="T11" s="32">
        <v>0</v>
      </c>
      <c r="U11" s="32">
        <v>0</v>
      </c>
      <c r="V11" s="32">
        <v>0</v>
      </c>
      <c r="W11" s="32">
        <f t="shared" si="7"/>
        <v>0</v>
      </c>
      <c r="X11" s="32">
        <v>0</v>
      </c>
      <c r="Y11" s="32">
        <v>0</v>
      </c>
      <c r="Z11" s="32">
        <v>0</v>
      </c>
      <c r="AA11" s="32">
        <f t="shared" si="8"/>
        <v>0</v>
      </c>
      <c r="AB11" s="33">
        <f t="shared" si="9"/>
        <v>22140.05</v>
      </c>
    </row>
    <row r="12" spans="1:28" x14ac:dyDescent="0.25">
      <c r="A12" s="9" t="s">
        <v>5</v>
      </c>
      <c r="B12" s="5">
        <v>27166.51</v>
      </c>
      <c r="C12" s="5">
        <v>27166.09</v>
      </c>
      <c r="D12" s="21">
        <f t="shared" si="0"/>
        <v>-0.41999999999825377</v>
      </c>
      <c r="E12" s="5">
        <v>27166.51</v>
      </c>
      <c r="F12" s="23">
        <v>1075.17</v>
      </c>
      <c r="G12" s="7">
        <f t="shared" si="1"/>
        <v>28241.68</v>
      </c>
      <c r="H12" s="7">
        <v>28241.41</v>
      </c>
      <c r="I12" s="21">
        <f t="shared" si="2"/>
        <v>-0.27000000000043656</v>
      </c>
      <c r="J12" s="5">
        <v>27166.51</v>
      </c>
      <c r="K12" s="23">
        <v>2946.04</v>
      </c>
      <c r="L12" s="7">
        <f t="shared" si="3"/>
        <v>30112.55</v>
      </c>
      <c r="M12" s="7">
        <v>30111.09</v>
      </c>
      <c r="N12" s="29">
        <f t="shared" si="4"/>
        <v>-1.4599999999991269</v>
      </c>
      <c r="O12" s="7">
        <f t="shared" si="5"/>
        <v>85518.59</v>
      </c>
      <c r="P12" s="7">
        <v>27180.27</v>
      </c>
      <c r="Q12" s="32">
        <v>31634.7</v>
      </c>
      <c r="R12" s="32">
        <v>31634.7</v>
      </c>
      <c r="S12" s="32">
        <f t="shared" si="6"/>
        <v>90449.67</v>
      </c>
      <c r="T12" s="32">
        <v>29778.41</v>
      </c>
      <c r="U12" s="32">
        <v>29778.41</v>
      </c>
      <c r="V12" s="32">
        <v>29778.41</v>
      </c>
      <c r="W12" s="32">
        <f t="shared" si="7"/>
        <v>89335.23</v>
      </c>
      <c r="X12" s="32">
        <v>22728.28</v>
      </c>
      <c r="Y12" s="32">
        <v>22728.28</v>
      </c>
      <c r="Z12" s="32">
        <v>22728.28</v>
      </c>
      <c r="AA12" s="32">
        <f t="shared" si="8"/>
        <v>68184.84</v>
      </c>
      <c r="AB12" s="33">
        <f t="shared" si="9"/>
        <v>333488.32999999996</v>
      </c>
    </row>
    <row r="13" spans="1:28" x14ac:dyDescent="0.25">
      <c r="A13" s="9" t="s">
        <v>6</v>
      </c>
      <c r="B13" s="5">
        <v>23810.400000000001</v>
      </c>
      <c r="C13" s="5">
        <v>23802.1</v>
      </c>
      <c r="D13" s="21">
        <f t="shared" si="0"/>
        <v>-8.3000000000029104</v>
      </c>
      <c r="E13" s="5">
        <v>23810.400000000001</v>
      </c>
      <c r="F13" s="23">
        <v>971.64</v>
      </c>
      <c r="G13" s="7">
        <f t="shared" si="1"/>
        <v>24782.04</v>
      </c>
      <c r="H13" s="7">
        <v>24773.67</v>
      </c>
      <c r="I13" s="21">
        <f t="shared" si="2"/>
        <v>-8.3700000000026193</v>
      </c>
      <c r="J13" s="5">
        <v>23810.400000000001</v>
      </c>
      <c r="K13" s="23"/>
      <c r="L13" s="7">
        <f t="shared" si="3"/>
        <v>23810.400000000001</v>
      </c>
      <c r="M13" s="7">
        <v>23804.639999999999</v>
      </c>
      <c r="N13" s="29">
        <f t="shared" si="4"/>
        <v>-5.7600000000020373</v>
      </c>
      <c r="O13" s="7">
        <f t="shared" si="5"/>
        <v>72380.41</v>
      </c>
      <c r="P13" s="7">
        <v>23822.959999999999</v>
      </c>
      <c r="Q13" s="32">
        <v>0</v>
      </c>
      <c r="R13" s="32">
        <v>0</v>
      </c>
      <c r="S13" s="32">
        <f t="shared" si="6"/>
        <v>23822.959999999999</v>
      </c>
      <c r="T13" s="32">
        <v>0</v>
      </c>
      <c r="U13" s="32">
        <v>0</v>
      </c>
      <c r="V13" s="32">
        <v>0</v>
      </c>
      <c r="W13" s="32">
        <f t="shared" si="7"/>
        <v>0</v>
      </c>
      <c r="X13" s="32">
        <v>0</v>
      </c>
      <c r="Y13" s="32">
        <v>0</v>
      </c>
      <c r="Z13" s="32">
        <v>0</v>
      </c>
      <c r="AA13" s="32">
        <f t="shared" si="8"/>
        <v>0</v>
      </c>
      <c r="AB13" s="33">
        <f t="shared" si="9"/>
        <v>96203.37</v>
      </c>
    </row>
    <row r="14" spans="1:28" x14ac:dyDescent="0.25">
      <c r="A14" s="9" t="s">
        <v>7</v>
      </c>
      <c r="B14" s="5">
        <v>33473.18</v>
      </c>
      <c r="C14" s="5">
        <v>33461.51</v>
      </c>
      <c r="D14" s="21">
        <f t="shared" si="0"/>
        <v>-11.669999999998254</v>
      </c>
      <c r="E14" s="5">
        <v>33473.18</v>
      </c>
      <c r="F14" s="23">
        <v>1344.9</v>
      </c>
      <c r="G14" s="7">
        <f t="shared" si="1"/>
        <v>34818.080000000002</v>
      </c>
      <c r="H14" s="7">
        <v>34812.5</v>
      </c>
      <c r="I14" s="21">
        <f t="shared" si="2"/>
        <v>-5.5800000000017462</v>
      </c>
      <c r="J14" s="5">
        <v>33473.18</v>
      </c>
      <c r="K14" s="23">
        <v>3712.41</v>
      </c>
      <c r="L14" s="7">
        <f t="shared" si="3"/>
        <v>37185.589999999997</v>
      </c>
      <c r="M14" s="7">
        <v>37129.449999999997</v>
      </c>
      <c r="N14" s="29">
        <f t="shared" si="4"/>
        <v>-56.139999999999418</v>
      </c>
      <c r="O14" s="7">
        <f t="shared" si="5"/>
        <v>105403.46</v>
      </c>
      <c r="P14" s="7">
        <v>33490.18</v>
      </c>
      <c r="Q14" s="32">
        <v>42886.400000000001</v>
      </c>
      <c r="R14" s="32">
        <v>42886.400000000001</v>
      </c>
      <c r="S14" s="32">
        <f t="shared" si="6"/>
        <v>119262.98000000001</v>
      </c>
      <c r="T14" s="32">
        <v>40369.96</v>
      </c>
      <c r="U14" s="32">
        <v>40369.96</v>
      </c>
      <c r="V14" s="32">
        <v>40369.96</v>
      </c>
      <c r="W14" s="32">
        <f t="shared" si="7"/>
        <v>121109.88</v>
      </c>
      <c r="X14" s="32">
        <v>30812.25</v>
      </c>
      <c r="Y14" s="32">
        <v>30812.25</v>
      </c>
      <c r="Z14" s="32">
        <v>30812.25</v>
      </c>
      <c r="AA14" s="32">
        <f t="shared" si="8"/>
        <v>92436.75</v>
      </c>
      <c r="AB14" s="33">
        <f t="shared" si="9"/>
        <v>438213.07</v>
      </c>
    </row>
    <row r="15" spans="1:28" x14ac:dyDescent="0.25">
      <c r="A15" s="9" t="s">
        <v>8</v>
      </c>
      <c r="B15" s="5">
        <v>50000</v>
      </c>
      <c r="C15" s="5">
        <v>49998.85</v>
      </c>
      <c r="D15" s="21">
        <f t="shared" si="0"/>
        <v>-1.1500000000014552</v>
      </c>
      <c r="E15" s="5">
        <v>35300</v>
      </c>
      <c r="F15" s="23">
        <v>1292.25</v>
      </c>
      <c r="G15" s="7">
        <f t="shared" si="1"/>
        <v>36592.25</v>
      </c>
      <c r="H15" s="7">
        <v>36585.49</v>
      </c>
      <c r="I15" s="21">
        <f t="shared" si="2"/>
        <v>-6.7600000000020373</v>
      </c>
      <c r="J15" s="5">
        <v>10004.99</v>
      </c>
      <c r="K15" s="23">
        <v>3586.86</v>
      </c>
      <c r="L15" s="7">
        <f t="shared" si="3"/>
        <v>13591.85</v>
      </c>
      <c r="M15" s="7">
        <v>13591.48</v>
      </c>
      <c r="N15" s="29">
        <f t="shared" si="4"/>
        <v>-0.37000000000080036</v>
      </c>
      <c r="O15" s="7">
        <f t="shared" si="5"/>
        <v>100175.81999999999</v>
      </c>
      <c r="P15" s="7">
        <v>31784.42</v>
      </c>
      <c r="Q15" s="32">
        <v>36087</v>
      </c>
      <c r="R15" s="32">
        <v>36087</v>
      </c>
      <c r="S15" s="32">
        <f t="shared" si="6"/>
        <v>103958.42</v>
      </c>
      <c r="T15" s="32">
        <v>33969.519999999997</v>
      </c>
      <c r="U15" s="32">
        <v>33969.519999999997</v>
      </c>
      <c r="V15" s="32">
        <v>33969.519999999997</v>
      </c>
      <c r="W15" s="32">
        <f t="shared" si="7"/>
        <v>101908.56</v>
      </c>
      <c r="X15" s="32">
        <v>25927.13</v>
      </c>
      <c r="Y15" s="32">
        <v>25927.13</v>
      </c>
      <c r="Z15" s="32">
        <v>25927.13</v>
      </c>
      <c r="AA15" s="32">
        <f t="shared" si="8"/>
        <v>77781.39</v>
      </c>
      <c r="AB15" s="33">
        <f t="shared" si="9"/>
        <v>383824.19</v>
      </c>
    </row>
    <row r="16" spans="1:28" x14ac:dyDescent="0.25">
      <c r="A16" s="2" t="s">
        <v>9</v>
      </c>
      <c r="B16" s="5">
        <v>39878.42</v>
      </c>
      <c r="C16" s="5">
        <v>39868.89</v>
      </c>
      <c r="D16" s="21">
        <f t="shared" si="0"/>
        <v>-9.5299999999988358</v>
      </c>
      <c r="E16" s="5">
        <v>39878.42</v>
      </c>
      <c r="F16" s="23">
        <v>1617.66</v>
      </c>
      <c r="G16" s="7">
        <f t="shared" si="1"/>
        <v>41496.080000000002</v>
      </c>
      <c r="H16" s="7">
        <v>41495.31</v>
      </c>
      <c r="I16" s="21">
        <f t="shared" si="2"/>
        <v>-0.77000000000407454</v>
      </c>
      <c r="J16" s="5">
        <v>39878.42</v>
      </c>
      <c r="K16" s="23">
        <v>4487.7</v>
      </c>
      <c r="L16" s="7">
        <f t="shared" si="3"/>
        <v>44366.119999999995</v>
      </c>
      <c r="M16" s="7">
        <v>44311.88</v>
      </c>
      <c r="N16" s="29">
        <f t="shared" si="4"/>
        <v>-54.239999999997963</v>
      </c>
      <c r="O16" s="7">
        <f t="shared" si="5"/>
        <v>125676.07999999999</v>
      </c>
      <c r="P16" s="7">
        <v>39898.620000000003</v>
      </c>
      <c r="Q16" s="32">
        <v>39858.699999999997</v>
      </c>
      <c r="R16" s="32">
        <v>39858.699999999997</v>
      </c>
      <c r="S16" s="32">
        <f t="shared" si="6"/>
        <v>119616.02</v>
      </c>
      <c r="T16" s="32">
        <v>37519.919999999998</v>
      </c>
      <c r="U16" s="32">
        <v>37519.919999999998</v>
      </c>
      <c r="V16" s="32">
        <v>37519.919999999998</v>
      </c>
      <c r="W16" s="32">
        <f t="shared" si="7"/>
        <v>112559.76</v>
      </c>
      <c r="X16" s="32">
        <v>28636.959999999999</v>
      </c>
      <c r="Y16" s="32">
        <v>28636.959999999999</v>
      </c>
      <c r="Z16" s="32">
        <v>28636.959999999999</v>
      </c>
      <c r="AA16" s="32">
        <f t="shared" si="8"/>
        <v>85910.88</v>
      </c>
      <c r="AB16" s="33">
        <f t="shared" si="9"/>
        <v>443762.74</v>
      </c>
    </row>
    <row r="17" spans="1:28" x14ac:dyDescent="0.25">
      <c r="A17" s="2" t="s">
        <v>10</v>
      </c>
      <c r="B17" s="5">
        <v>28972.55</v>
      </c>
      <c r="C17" s="5">
        <v>28728.25</v>
      </c>
      <c r="D17" s="21">
        <f t="shared" si="0"/>
        <v>-244.29999999999927</v>
      </c>
      <c r="E17" s="5">
        <v>28972.55</v>
      </c>
      <c r="F17" s="23"/>
      <c r="G17" s="7">
        <f t="shared" si="1"/>
        <v>28972.55</v>
      </c>
      <c r="H17" s="7">
        <v>28704.15</v>
      </c>
      <c r="I17" s="21">
        <f t="shared" si="2"/>
        <v>-268.39999999999782</v>
      </c>
      <c r="J17" s="5">
        <v>28972.55</v>
      </c>
      <c r="K17" s="23"/>
      <c r="L17" s="7">
        <f t="shared" si="3"/>
        <v>28972.55</v>
      </c>
      <c r="M17" s="7">
        <v>28959.27</v>
      </c>
      <c r="N17" s="29">
        <f t="shared" si="4"/>
        <v>-13.279999999998836</v>
      </c>
      <c r="O17" s="7">
        <f t="shared" si="5"/>
        <v>86391.67</v>
      </c>
      <c r="P17" s="7">
        <v>28987.23</v>
      </c>
      <c r="Q17" s="32">
        <v>37013.9</v>
      </c>
      <c r="R17" s="32">
        <v>37013.9</v>
      </c>
      <c r="S17" s="32">
        <f t="shared" si="6"/>
        <v>103015.03</v>
      </c>
      <c r="T17" s="32">
        <v>34841.97</v>
      </c>
      <c r="U17" s="32">
        <v>34841.97</v>
      </c>
      <c r="V17" s="32">
        <v>34841.97</v>
      </c>
      <c r="W17" s="32">
        <f t="shared" si="7"/>
        <v>104525.91</v>
      </c>
      <c r="X17" s="32">
        <v>26593.03</v>
      </c>
      <c r="Y17" s="32">
        <v>26593.03</v>
      </c>
      <c r="Z17" s="32">
        <v>26593.03</v>
      </c>
      <c r="AA17" s="32">
        <f t="shared" si="8"/>
        <v>79779.09</v>
      </c>
      <c r="AB17" s="33">
        <f t="shared" si="9"/>
        <v>373711.69999999995</v>
      </c>
    </row>
    <row r="18" spans="1:28" x14ac:dyDescent="0.25">
      <c r="A18" s="2" t="s">
        <v>11</v>
      </c>
      <c r="B18" s="5">
        <v>27305.52</v>
      </c>
      <c r="C18" s="5">
        <v>26398.65</v>
      </c>
      <c r="D18" s="21">
        <f t="shared" si="0"/>
        <v>-906.86999999999898</v>
      </c>
      <c r="E18" s="5">
        <v>27305.52</v>
      </c>
      <c r="F18" s="23"/>
      <c r="G18" s="7">
        <f t="shared" si="1"/>
        <v>27305.52</v>
      </c>
      <c r="H18" s="7">
        <v>26576.46</v>
      </c>
      <c r="I18" s="21">
        <f t="shared" si="2"/>
        <v>-729.06000000000131</v>
      </c>
      <c r="J18" s="5">
        <v>27305.52</v>
      </c>
      <c r="K18" s="23"/>
      <c r="L18" s="7">
        <f t="shared" si="3"/>
        <v>27305.52</v>
      </c>
      <c r="M18" s="7">
        <v>0</v>
      </c>
      <c r="N18" s="29">
        <f t="shared" si="4"/>
        <v>-27305.52</v>
      </c>
      <c r="O18" s="7">
        <f t="shared" si="5"/>
        <v>52975.11</v>
      </c>
      <c r="P18" s="7">
        <v>27319.360000000001</v>
      </c>
      <c r="Q18" s="32">
        <v>42203.5</v>
      </c>
      <c r="R18" s="32">
        <v>42203.5</v>
      </c>
      <c r="S18" s="32">
        <f t="shared" si="6"/>
        <v>111726.36</v>
      </c>
      <c r="T18" s="32">
        <v>39727.129999999997</v>
      </c>
      <c r="U18" s="32">
        <v>39727.129999999997</v>
      </c>
      <c r="V18" s="32">
        <v>39727.129999999997</v>
      </c>
      <c r="W18" s="32">
        <f t="shared" si="7"/>
        <v>119181.38999999998</v>
      </c>
      <c r="X18" s="32">
        <v>30321.61</v>
      </c>
      <c r="Y18" s="32">
        <v>30321.61</v>
      </c>
      <c r="Z18" s="32">
        <v>30321.61</v>
      </c>
      <c r="AA18" s="32">
        <f t="shared" si="8"/>
        <v>90964.83</v>
      </c>
      <c r="AB18" s="33">
        <f t="shared" si="9"/>
        <v>374847.69</v>
      </c>
    </row>
    <row r="19" spans="1:28" x14ac:dyDescent="0.25">
      <c r="A19" s="2" t="s">
        <v>12</v>
      </c>
      <c r="B19" s="5">
        <v>218.36</v>
      </c>
      <c r="C19" s="5">
        <v>140</v>
      </c>
      <c r="D19" s="21">
        <f t="shared" si="0"/>
        <v>-78.360000000000014</v>
      </c>
      <c r="E19" s="5">
        <v>218.36</v>
      </c>
      <c r="F19" s="23"/>
      <c r="G19" s="7">
        <f t="shared" si="1"/>
        <v>218.36</v>
      </c>
      <c r="H19" s="7">
        <v>205</v>
      </c>
      <c r="I19" s="21">
        <f t="shared" si="2"/>
        <v>-13.360000000000014</v>
      </c>
      <c r="J19" s="5">
        <v>218.36</v>
      </c>
      <c r="K19" s="23"/>
      <c r="L19" s="7">
        <f t="shared" si="3"/>
        <v>218.36</v>
      </c>
      <c r="M19" s="7">
        <v>160</v>
      </c>
      <c r="N19" s="29">
        <f t="shared" si="4"/>
        <v>-58.360000000000014</v>
      </c>
      <c r="O19" s="7">
        <f t="shared" si="5"/>
        <v>505</v>
      </c>
      <c r="P19" s="7">
        <v>218.69</v>
      </c>
      <c r="Q19" s="32">
        <v>3830.29</v>
      </c>
      <c r="R19" s="32">
        <v>3830.29</v>
      </c>
      <c r="S19" s="32">
        <f t="shared" si="6"/>
        <v>7879.27</v>
      </c>
      <c r="T19" s="32">
        <v>3605.62</v>
      </c>
      <c r="U19" s="32">
        <v>3605.62</v>
      </c>
      <c r="V19" s="32">
        <v>3605.62</v>
      </c>
      <c r="W19" s="32">
        <f t="shared" si="7"/>
        <v>10816.86</v>
      </c>
      <c r="X19" s="32">
        <v>2751.91</v>
      </c>
      <c r="Y19" s="32">
        <v>2751.91</v>
      </c>
      <c r="Z19" s="32">
        <v>2751.91</v>
      </c>
      <c r="AA19" s="32">
        <f t="shared" si="8"/>
        <v>8255.73</v>
      </c>
      <c r="AB19" s="33">
        <f t="shared" si="9"/>
        <v>27456.86</v>
      </c>
    </row>
    <row r="20" spans="1:28" x14ac:dyDescent="0.25">
      <c r="A20" s="2" t="s">
        <v>13</v>
      </c>
      <c r="B20" s="5">
        <v>179.5</v>
      </c>
      <c r="C20" s="5">
        <v>60</v>
      </c>
      <c r="D20" s="21">
        <f t="shared" si="0"/>
        <v>-119.5</v>
      </c>
      <c r="E20" s="5">
        <v>179.5</v>
      </c>
      <c r="F20" s="23"/>
      <c r="G20" s="7">
        <f t="shared" si="1"/>
        <v>179.5</v>
      </c>
      <c r="H20" s="7">
        <v>120</v>
      </c>
      <c r="I20" s="21">
        <f t="shared" si="2"/>
        <v>-59.5</v>
      </c>
      <c r="J20" s="5">
        <v>179.5</v>
      </c>
      <c r="K20" s="23"/>
      <c r="L20" s="7">
        <f t="shared" si="3"/>
        <v>179.5</v>
      </c>
      <c r="M20" s="7">
        <v>100</v>
      </c>
      <c r="N20" s="29">
        <f t="shared" si="4"/>
        <v>-79.5</v>
      </c>
      <c r="O20" s="7">
        <f t="shared" si="5"/>
        <v>280</v>
      </c>
      <c r="P20" s="7">
        <v>179.77</v>
      </c>
      <c r="Q20" s="32">
        <v>0</v>
      </c>
      <c r="R20" s="32">
        <v>0</v>
      </c>
      <c r="S20" s="32">
        <f t="shared" si="6"/>
        <v>179.77</v>
      </c>
      <c r="T20" s="32">
        <v>0</v>
      </c>
      <c r="U20" s="32">
        <v>0</v>
      </c>
      <c r="V20" s="32">
        <v>0</v>
      </c>
      <c r="W20" s="32">
        <f t="shared" si="7"/>
        <v>0</v>
      </c>
      <c r="X20" s="32">
        <v>0</v>
      </c>
      <c r="Y20" s="32">
        <v>0</v>
      </c>
      <c r="Z20" s="32">
        <v>0</v>
      </c>
      <c r="AA20" s="32">
        <f t="shared" si="8"/>
        <v>0</v>
      </c>
      <c r="AB20" s="33">
        <f t="shared" si="9"/>
        <v>459.77</v>
      </c>
    </row>
    <row r="21" spans="1:28" x14ac:dyDescent="0.25">
      <c r="A21" s="2" t="s">
        <v>14</v>
      </c>
      <c r="B21" s="5">
        <v>213.49</v>
      </c>
      <c r="C21" s="5">
        <v>180</v>
      </c>
      <c r="D21" s="21">
        <f t="shared" si="0"/>
        <v>-33.490000000000009</v>
      </c>
      <c r="E21" s="5">
        <v>213.49</v>
      </c>
      <c r="F21" s="23"/>
      <c r="G21" s="7">
        <f t="shared" si="1"/>
        <v>213.49</v>
      </c>
      <c r="H21" s="7">
        <v>180</v>
      </c>
      <c r="I21" s="21">
        <f t="shared" si="2"/>
        <v>-33.490000000000009</v>
      </c>
      <c r="J21" s="5">
        <v>213.49</v>
      </c>
      <c r="K21" s="23"/>
      <c r="L21" s="7">
        <f t="shared" si="3"/>
        <v>213.49</v>
      </c>
      <c r="M21" s="7">
        <v>0</v>
      </c>
      <c r="N21" s="29">
        <f t="shared" si="4"/>
        <v>-213.49</v>
      </c>
      <c r="O21" s="7">
        <f t="shared" si="5"/>
        <v>360</v>
      </c>
      <c r="P21" s="7">
        <v>213.82</v>
      </c>
      <c r="Q21" s="32">
        <v>3895.66</v>
      </c>
      <c r="R21" s="32">
        <v>3895.66</v>
      </c>
      <c r="S21" s="32">
        <f t="shared" si="6"/>
        <v>8005.1399999999994</v>
      </c>
      <c r="T21" s="32">
        <v>3667.07</v>
      </c>
      <c r="U21" s="32">
        <v>3667.07</v>
      </c>
      <c r="V21" s="32">
        <v>3667.07</v>
      </c>
      <c r="W21" s="32">
        <f t="shared" si="7"/>
        <v>11001.210000000001</v>
      </c>
      <c r="X21" s="32">
        <v>2798.88</v>
      </c>
      <c r="Y21" s="32">
        <v>2798.88</v>
      </c>
      <c r="Z21" s="32">
        <v>2798.88</v>
      </c>
      <c r="AA21" s="32">
        <f t="shared" si="8"/>
        <v>8396.64</v>
      </c>
      <c r="AB21" s="33">
        <f t="shared" si="9"/>
        <v>27762.989999999998</v>
      </c>
    </row>
    <row r="22" spans="1:28" x14ac:dyDescent="0.25">
      <c r="A22" s="2" t="s">
        <v>15</v>
      </c>
      <c r="B22" s="5">
        <v>1219.44</v>
      </c>
      <c r="C22" s="5">
        <v>1190</v>
      </c>
      <c r="D22" s="21">
        <f t="shared" si="0"/>
        <v>-29.440000000000055</v>
      </c>
      <c r="E22" s="5">
        <v>1219.44</v>
      </c>
      <c r="F22" s="23"/>
      <c r="G22" s="7">
        <f t="shared" si="1"/>
        <v>1219.44</v>
      </c>
      <c r="H22" s="7">
        <v>1189</v>
      </c>
      <c r="I22" s="21">
        <f t="shared" si="2"/>
        <v>-30.440000000000055</v>
      </c>
      <c r="J22" s="5">
        <v>1219.44</v>
      </c>
      <c r="K22" s="23"/>
      <c r="L22" s="7">
        <f t="shared" si="3"/>
        <v>1219.44</v>
      </c>
      <c r="M22" s="7">
        <v>1218</v>
      </c>
      <c r="N22" s="29">
        <f t="shared" si="4"/>
        <v>-1.4400000000000546</v>
      </c>
      <c r="O22" s="7">
        <f t="shared" si="5"/>
        <v>3597</v>
      </c>
      <c r="P22" s="7">
        <v>1221.28</v>
      </c>
      <c r="Q22" s="32">
        <v>15964.4</v>
      </c>
      <c r="R22" s="32">
        <v>15964.4</v>
      </c>
      <c r="S22" s="32">
        <f t="shared" si="6"/>
        <v>33150.080000000002</v>
      </c>
      <c r="T22" s="32">
        <v>15027.65</v>
      </c>
      <c r="U22" s="32">
        <v>15027.65</v>
      </c>
      <c r="V22" s="32">
        <v>15027.65</v>
      </c>
      <c r="W22" s="32">
        <f t="shared" si="7"/>
        <v>45082.95</v>
      </c>
      <c r="X22" s="32">
        <v>11469.81</v>
      </c>
      <c r="Y22" s="32">
        <v>11469.81</v>
      </c>
      <c r="Z22" s="32">
        <v>11469.81</v>
      </c>
      <c r="AA22" s="32">
        <f t="shared" si="8"/>
        <v>34409.43</v>
      </c>
      <c r="AB22" s="33">
        <f t="shared" si="9"/>
        <v>116239.45999999999</v>
      </c>
    </row>
    <row r="23" spans="1:28" x14ac:dyDescent="0.25">
      <c r="A23" s="11" t="s">
        <v>16</v>
      </c>
      <c r="B23" s="5">
        <v>197.22</v>
      </c>
      <c r="C23" s="5">
        <v>190</v>
      </c>
      <c r="D23" s="21">
        <f t="shared" si="0"/>
        <v>-7.2199999999999989</v>
      </c>
      <c r="E23" s="5">
        <v>197.22</v>
      </c>
      <c r="F23" s="23"/>
      <c r="G23" s="7">
        <f t="shared" si="1"/>
        <v>197.22</v>
      </c>
      <c r="H23" s="7">
        <v>190</v>
      </c>
      <c r="I23" s="21">
        <f t="shared" si="2"/>
        <v>-7.2199999999999989</v>
      </c>
      <c r="J23" s="5">
        <v>197.22</v>
      </c>
      <c r="K23" s="23"/>
      <c r="L23" s="7">
        <f t="shared" si="3"/>
        <v>197.22</v>
      </c>
      <c r="M23" s="7">
        <v>190</v>
      </c>
      <c r="N23" s="29">
        <f t="shared" si="4"/>
        <v>-7.2199999999999989</v>
      </c>
      <c r="O23" s="7">
        <f t="shared" si="5"/>
        <v>570</v>
      </c>
      <c r="P23" s="7">
        <v>197.52</v>
      </c>
      <c r="Q23" s="32">
        <v>3700.46</v>
      </c>
      <c r="R23" s="32">
        <v>3700.46</v>
      </c>
      <c r="S23" s="32">
        <f t="shared" si="6"/>
        <v>7598.4400000000005</v>
      </c>
      <c r="T23" s="32">
        <v>3483.33</v>
      </c>
      <c r="U23" s="32">
        <v>3483.33</v>
      </c>
      <c r="V23" s="32">
        <v>3483.33</v>
      </c>
      <c r="W23" s="32">
        <f t="shared" si="7"/>
        <v>10449.99</v>
      </c>
      <c r="X23" s="32">
        <v>2658.64</v>
      </c>
      <c r="Y23" s="32">
        <v>2658.64</v>
      </c>
      <c r="Z23" s="32">
        <v>2658.64</v>
      </c>
      <c r="AA23" s="32">
        <f t="shared" si="8"/>
        <v>7975.92</v>
      </c>
      <c r="AB23" s="33">
        <f t="shared" si="9"/>
        <v>26594.35</v>
      </c>
    </row>
    <row r="24" spans="1:28" x14ac:dyDescent="0.25">
      <c r="A24" s="2" t="s">
        <v>17</v>
      </c>
      <c r="B24" s="5">
        <v>812.37</v>
      </c>
      <c r="C24" s="5">
        <v>780</v>
      </c>
      <c r="D24" s="21">
        <f t="shared" si="0"/>
        <v>-32.370000000000005</v>
      </c>
      <c r="E24" s="5">
        <v>812.37</v>
      </c>
      <c r="F24" s="23"/>
      <c r="G24" s="7">
        <f t="shared" si="1"/>
        <v>812.37</v>
      </c>
      <c r="H24" s="7">
        <v>810</v>
      </c>
      <c r="I24" s="21">
        <f t="shared" si="2"/>
        <v>-2.3700000000000045</v>
      </c>
      <c r="J24" s="5">
        <v>812.37</v>
      </c>
      <c r="K24" s="23"/>
      <c r="L24" s="7">
        <f t="shared" si="3"/>
        <v>812.37</v>
      </c>
      <c r="M24" s="7">
        <v>800</v>
      </c>
      <c r="N24" s="29">
        <f t="shared" si="4"/>
        <v>-12.370000000000005</v>
      </c>
      <c r="O24" s="7">
        <f t="shared" si="5"/>
        <v>2390</v>
      </c>
      <c r="P24" s="7">
        <v>813.6</v>
      </c>
      <c r="Q24" s="32">
        <v>7480.96</v>
      </c>
      <c r="R24" s="32">
        <v>7480.96</v>
      </c>
      <c r="S24" s="32">
        <f t="shared" si="6"/>
        <v>15775.52</v>
      </c>
      <c r="T24" s="32">
        <v>7042</v>
      </c>
      <c r="U24" s="32">
        <v>7042</v>
      </c>
      <c r="V24" s="32">
        <v>7042</v>
      </c>
      <c r="W24" s="32">
        <f t="shared" si="7"/>
        <v>21126</v>
      </c>
      <c r="X24" s="32">
        <v>5374.78</v>
      </c>
      <c r="Y24" s="32">
        <v>5374.78</v>
      </c>
      <c r="Z24" s="32">
        <v>5374.78</v>
      </c>
      <c r="AA24" s="32">
        <f t="shared" si="8"/>
        <v>16124.34</v>
      </c>
      <c r="AB24" s="33">
        <f t="shared" si="9"/>
        <v>55415.86</v>
      </c>
    </row>
    <row r="25" spans="1:28" x14ac:dyDescent="0.25">
      <c r="A25" s="2" t="s">
        <v>18</v>
      </c>
      <c r="B25" s="5">
        <v>202.62</v>
      </c>
      <c r="C25" s="5">
        <v>110</v>
      </c>
      <c r="D25" s="21">
        <f t="shared" si="0"/>
        <v>-92.62</v>
      </c>
      <c r="E25" s="5">
        <v>202.62</v>
      </c>
      <c r="F25" s="23"/>
      <c r="G25" s="7">
        <f t="shared" si="1"/>
        <v>202.62</v>
      </c>
      <c r="H25" s="7">
        <v>165</v>
      </c>
      <c r="I25" s="21">
        <f t="shared" si="2"/>
        <v>-37.620000000000005</v>
      </c>
      <c r="J25" s="5">
        <v>202.62</v>
      </c>
      <c r="K25" s="23"/>
      <c r="L25" s="7">
        <f t="shared" si="3"/>
        <v>202.62</v>
      </c>
      <c r="M25" s="7">
        <v>110</v>
      </c>
      <c r="N25" s="29">
        <f t="shared" si="4"/>
        <v>-92.62</v>
      </c>
      <c r="O25" s="7">
        <f t="shared" si="5"/>
        <v>385</v>
      </c>
      <c r="P25" s="7">
        <v>202.92</v>
      </c>
      <c r="Q25" s="32">
        <v>3765.83</v>
      </c>
      <c r="R25" s="32">
        <v>3765.83</v>
      </c>
      <c r="S25" s="32">
        <f t="shared" si="6"/>
        <v>7734.58</v>
      </c>
      <c r="T25" s="32">
        <v>3544.86</v>
      </c>
      <c r="U25" s="32">
        <v>3544.86</v>
      </c>
      <c r="V25" s="32">
        <v>3544.86</v>
      </c>
      <c r="W25" s="32">
        <f t="shared" si="7"/>
        <v>10634.58</v>
      </c>
      <c r="X25" s="32">
        <v>2705.6</v>
      </c>
      <c r="Y25" s="32">
        <v>2705.6</v>
      </c>
      <c r="Z25" s="32">
        <v>2705.6</v>
      </c>
      <c r="AA25" s="32">
        <f t="shared" si="8"/>
        <v>8116.7999999999993</v>
      </c>
      <c r="AB25" s="33">
        <f t="shared" si="9"/>
        <v>26870.959999999999</v>
      </c>
    </row>
    <row r="26" spans="1:28" x14ac:dyDescent="0.25">
      <c r="A26" s="2" t="s">
        <v>19</v>
      </c>
      <c r="B26" s="8">
        <v>398.77</v>
      </c>
      <c r="C26" s="8">
        <v>360</v>
      </c>
      <c r="D26" s="21">
        <f t="shared" si="0"/>
        <v>-38.769999999999982</v>
      </c>
      <c r="E26" s="8">
        <v>398.77</v>
      </c>
      <c r="F26" s="24"/>
      <c r="G26" s="7">
        <f t="shared" si="1"/>
        <v>398.77</v>
      </c>
      <c r="H26" s="7">
        <v>360</v>
      </c>
      <c r="I26" s="21">
        <f t="shared" si="2"/>
        <v>-38.769999999999982</v>
      </c>
      <c r="J26" s="8">
        <v>398.77</v>
      </c>
      <c r="K26" s="24"/>
      <c r="L26" s="7">
        <f t="shared" si="3"/>
        <v>398.77</v>
      </c>
      <c r="M26" s="7">
        <v>120</v>
      </c>
      <c r="N26" s="29">
        <f t="shared" si="4"/>
        <v>-278.77</v>
      </c>
      <c r="O26" s="7">
        <f t="shared" si="5"/>
        <v>840</v>
      </c>
      <c r="P26" s="7">
        <v>399.37</v>
      </c>
      <c r="Q26" s="32">
        <v>3636</v>
      </c>
      <c r="R26" s="32">
        <v>3636</v>
      </c>
      <c r="S26" s="32">
        <f t="shared" si="6"/>
        <v>7671.37</v>
      </c>
      <c r="T26" s="32">
        <v>3422.65</v>
      </c>
      <c r="U26" s="32">
        <v>3422.65</v>
      </c>
      <c r="V26" s="32">
        <v>3422.65</v>
      </c>
      <c r="W26" s="32">
        <f t="shared" si="7"/>
        <v>10267.950000000001</v>
      </c>
      <c r="X26" s="32">
        <v>2612.33</v>
      </c>
      <c r="Y26" s="32">
        <v>2612.33</v>
      </c>
      <c r="Z26" s="32">
        <v>2612.33</v>
      </c>
      <c r="AA26" s="32">
        <f t="shared" si="8"/>
        <v>7836.99</v>
      </c>
      <c r="AB26" s="33">
        <f t="shared" si="9"/>
        <v>26616.309999999998</v>
      </c>
    </row>
    <row r="27" spans="1:28" x14ac:dyDescent="0.25">
      <c r="A27" s="2" t="s">
        <v>20</v>
      </c>
      <c r="B27" s="6">
        <v>3523.24</v>
      </c>
      <c r="C27" s="6">
        <v>3470</v>
      </c>
      <c r="D27" s="21">
        <f t="shared" si="0"/>
        <v>-53.239999999999782</v>
      </c>
      <c r="E27" s="6">
        <v>3523.24</v>
      </c>
      <c r="F27" s="25">
        <v>261.92</v>
      </c>
      <c r="G27" s="7">
        <f t="shared" si="1"/>
        <v>3785.16</v>
      </c>
      <c r="H27" s="7">
        <v>3760</v>
      </c>
      <c r="I27" s="21">
        <f t="shared" si="2"/>
        <v>-25.159999999999854</v>
      </c>
      <c r="J27" s="6">
        <v>3523.24</v>
      </c>
      <c r="K27" s="25"/>
      <c r="L27" s="7">
        <f t="shared" si="3"/>
        <v>3523.24</v>
      </c>
      <c r="M27" s="7">
        <v>3350</v>
      </c>
      <c r="N27" s="29">
        <f t="shared" si="4"/>
        <v>-173.23999999999978</v>
      </c>
      <c r="O27" s="7">
        <f t="shared" si="5"/>
        <v>10580</v>
      </c>
      <c r="P27" s="7">
        <v>3531.29</v>
      </c>
      <c r="Q27" s="32">
        <v>0</v>
      </c>
      <c r="R27" s="32">
        <v>0</v>
      </c>
      <c r="S27" s="32">
        <f t="shared" si="6"/>
        <v>3531.29</v>
      </c>
      <c r="T27" s="32">
        <v>0</v>
      </c>
      <c r="U27" s="32">
        <v>0</v>
      </c>
      <c r="V27" s="32">
        <v>0</v>
      </c>
      <c r="W27" s="32">
        <f t="shared" si="7"/>
        <v>0</v>
      </c>
      <c r="X27" s="32">
        <v>0</v>
      </c>
      <c r="Y27" s="32">
        <v>0</v>
      </c>
      <c r="Z27" s="32">
        <v>0</v>
      </c>
      <c r="AA27" s="32">
        <f t="shared" si="8"/>
        <v>0</v>
      </c>
      <c r="AB27" s="33">
        <f t="shared" si="9"/>
        <v>14111.29</v>
      </c>
    </row>
    <row r="28" spans="1:28" x14ac:dyDescent="0.25">
      <c r="A28" s="2" t="s">
        <v>21</v>
      </c>
      <c r="B28" s="6">
        <v>26438.560000000001</v>
      </c>
      <c r="C28" s="6">
        <v>26265</v>
      </c>
      <c r="D28" s="21">
        <f t="shared" si="0"/>
        <v>-173.56000000000131</v>
      </c>
      <c r="E28" s="6">
        <v>26438.560000000001</v>
      </c>
      <c r="F28" s="25"/>
      <c r="G28" s="7">
        <f t="shared" si="1"/>
        <v>26438.560000000001</v>
      </c>
      <c r="H28" s="7">
        <v>24625</v>
      </c>
      <c r="I28" s="21">
        <f t="shared" si="2"/>
        <v>-1813.5600000000013</v>
      </c>
      <c r="J28" s="6">
        <v>26438.560000000001</v>
      </c>
      <c r="K28" s="25"/>
      <c r="L28" s="7">
        <f t="shared" si="3"/>
        <v>26438.560000000001</v>
      </c>
      <c r="M28" s="7">
        <v>26050</v>
      </c>
      <c r="N28" s="29">
        <f t="shared" si="4"/>
        <v>-388.56000000000131</v>
      </c>
      <c r="O28" s="7">
        <f t="shared" si="5"/>
        <v>76940</v>
      </c>
      <c r="P28" s="7">
        <v>26486.720000000001</v>
      </c>
      <c r="Q28" s="32">
        <v>13149.91</v>
      </c>
      <c r="R28" s="32">
        <v>13149.91</v>
      </c>
      <c r="S28" s="32">
        <f t="shared" si="6"/>
        <v>52786.540000000008</v>
      </c>
      <c r="T28" s="32">
        <v>12378.3</v>
      </c>
      <c r="U28" s="32">
        <v>12378.3</v>
      </c>
      <c r="V28" s="32">
        <v>12378.3</v>
      </c>
      <c r="W28" s="32">
        <f t="shared" si="7"/>
        <v>37134.899999999994</v>
      </c>
      <c r="X28" s="32">
        <v>9447.7000000000007</v>
      </c>
      <c r="Y28" s="32">
        <v>9447.7000000000007</v>
      </c>
      <c r="Z28" s="32">
        <v>9447.7000000000007</v>
      </c>
      <c r="AA28" s="32">
        <f t="shared" si="8"/>
        <v>28343.100000000002</v>
      </c>
      <c r="AB28" s="33">
        <f t="shared" si="9"/>
        <v>195204.54</v>
      </c>
    </row>
    <row r="29" spans="1:28" x14ac:dyDescent="0.25">
      <c r="A29" s="2" t="s">
        <v>22</v>
      </c>
      <c r="B29" s="6">
        <v>22837.01</v>
      </c>
      <c r="C29" s="6">
        <v>22825</v>
      </c>
      <c r="D29" s="21">
        <f t="shared" si="0"/>
        <v>-12.009999999998399</v>
      </c>
      <c r="E29" s="6">
        <v>22837.01</v>
      </c>
      <c r="F29" s="25">
        <v>1712.46</v>
      </c>
      <c r="G29" s="7">
        <f t="shared" si="1"/>
        <v>24549.469999999998</v>
      </c>
      <c r="H29" s="7">
        <v>24145</v>
      </c>
      <c r="I29" s="21">
        <f t="shared" si="2"/>
        <v>-404.46999999999753</v>
      </c>
      <c r="J29" s="6">
        <v>22837.01</v>
      </c>
      <c r="K29" s="25"/>
      <c r="L29" s="7">
        <f t="shared" si="3"/>
        <v>22837.01</v>
      </c>
      <c r="M29" s="7">
        <v>22745</v>
      </c>
      <c r="N29" s="29">
        <f t="shared" si="4"/>
        <v>-92.009999999998399</v>
      </c>
      <c r="O29" s="7">
        <f t="shared" si="5"/>
        <v>69715</v>
      </c>
      <c r="P29" s="7">
        <v>22872.92</v>
      </c>
      <c r="Q29" s="32">
        <v>25406.59</v>
      </c>
      <c r="R29" s="32">
        <v>25406.59</v>
      </c>
      <c r="S29" s="32">
        <f t="shared" si="6"/>
        <v>73686.099999999991</v>
      </c>
      <c r="T29" s="32">
        <v>23915.78</v>
      </c>
      <c r="U29" s="32">
        <v>23915.79</v>
      </c>
      <c r="V29" s="32">
        <v>23915.79</v>
      </c>
      <c r="W29" s="32">
        <f t="shared" si="7"/>
        <v>71747.360000000001</v>
      </c>
      <c r="X29" s="32">
        <v>18253.650000000001</v>
      </c>
      <c r="Y29" s="32">
        <v>18253.650000000001</v>
      </c>
      <c r="Z29" s="32">
        <v>18253.650000000001</v>
      </c>
      <c r="AA29" s="32">
        <f t="shared" si="8"/>
        <v>54760.950000000004</v>
      </c>
      <c r="AB29" s="33">
        <f t="shared" si="9"/>
        <v>269909.40999999997</v>
      </c>
    </row>
    <row r="30" spans="1:28" x14ac:dyDescent="0.25">
      <c r="A30" s="2" t="s">
        <v>23</v>
      </c>
      <c r="B30" s="6">
        <v>28726.87</v>
      </c>
      <c r="C30" s="6">
        <v>28298</v>
      </c>
      <c r="D30" s="21">
        <f t="shared" si="0"/>
        <v>-428.86999999999898</v>
      </c>
      <c r="E30" s="6">
        <v>28726.87</v>
      </c>
      <c r="F30" s="25"/>
      <c r="G30" s="7">
        <f t="shared" si="1"/>
        <v>28726.87</v>
      </c>
      <c r="H30" s="7">
        <v>27465</v>
      </c>
      <c r="I30" s="21">
        <f t="shared" si="2"/>
        <v>-1261.869999999999</v>
      </c>
      <c r="J30" s="6">
        <v>28726.87</v>
      </c>
      <c r="K30" s="25"/>
      <c r="L30" s="7">
        <f t="shared" si="3"/>
        <v>28726.87</v>
      </c>
      <c r="M30" s="7">
        <v>28726</v>
      </c>
      <c r="N30" s="29">
        <f t="shared" si="4"/>
        <v>-0.86999999999898137</v>
      </c>
      <c r="O30" s="7">
        <f t="shared" si="5"/>
        <v>84489</v>
      </c>
      <c r="P30" s="7">
        <v>28777.13</v>
      </c>
      <c r="Q30" s="32">
        <v>8828.2900000000009</v>
      </c>
      <c r="R30" s="32">
        <v>8828.2900000000009</v>
      </c>
      <c r="S30" s="32">
        <f t="shared" si="6"/>
        <v>46433.71</v>
      </c>
      <c r="T30" s="32">
        <v>8310.27</v>
      </c>
      <c r="U30" s="32">
        <v>8310.27</v>
      </c>
      <c r="V30" s="32">
        <v>8310.27</v>
      </c>
      <c r="W30" s="32">
        <f t="shared" si="7"/>
        <v>24930.81</v>
      </c>
      <c r="X30" s="32">
        <v>6342.79</v>
      </c>
      <c r="Y30" s="32">
        <v>6342.79</v>
      </c>
      <c r="Z30" s="32">
        <v>6342.79</v>
      </c>
      <c r="AA30" s="32">
        <f t="shared" si="8"/>
        <v>19028.37</v>
      </c>
      <c r="AB30" s="33">
        <f t="shared" si="9"/>
        <v>174881.88999999998</v>
      </c>
    </row>
    <row r="31" spans="1:28" x14ac:dyDescent="0.25">
      <c r="A31" s="2" t="s">
        <v>24</v>
      </c>
      <c r="B31" s="6">
        <v>4991.1499999999996</v>
      </c>
      <c r="C31" s="6">
        <v>4950</v>
      </c>
      <c r="D31" s="21">
        <f t="shared" si="0"/>
        <v>-41.149999999999636</v>
      </c>
      <c r="E31" s="6">
        <v>4991.1499999999996</v>
      </c>
      <c r="F31" s="25">
        <v>372.07</v>
      </c>
      <c r="G31" s="7">
        <f t="shared" si="1"/>
        <v>5363.2199999999993</v>
      </c>
      <c r="H31" s="7">
        <v>5250</v>
      </c>
      <c r="I31" s="21">
        <f t="shared" si="2"/>
        <v>-113.21999999999935</v>
      </c>
      <c r="J31" s="6">
        <v>4991.1499999999996</v>
      </c>
      <c r="K31" s="25"/>
      <c r="L31" s="7">
        <f t="shared" si="3"/>
        <v>4991.1499999999996</v>
      </c>
      <c r="M31" s="7">
        <v>4500</v>
      </c>
      <c r="N31" s="29">
        <f t="shared" si="4"/>
        <v>-491.14999999999964</v>
      </c>
      <c r="O31" s="7">
        <f t="shared" si="5"/>
        <v>14700</v>
      </c>
      <c r="P31" s="7">
        <v>5001.42</v>
      </c>
      <c r="Q31" s="32">
        <v>0</v>
      </c>
      <c r="R31" s="32">
        <v>0</v>
      </c>
      <c r="S31" s="32">
        <f t="shared" si="6"/>
        <v>5001.42</v>
      </c>
      <c r="T31" s="32">
        <v>0</v>
      </c>
      <c r="U31" s="32">
        <v>0</v>
      </c>
      <c r="V31" s="32">
        <v>0</v>
      </c>
      <c r="W31" s="32">
        <f t="shared" si="7"/>
        <v>0</v>
      </c>
      <c r="X31" s="32">
        <v>0</v>
      </c>
      <c r="Y31" s="32">
        <v>0</v>
      </c>
      <c r="Z31" s="32">
        <v>0</v>
      </c>
      <c r="AA31" s="32">
        <f t="shared" si="8"/>
        <v>0</v>
      </c>
      <c r="AB31" s="33">
        <f t="shared" si="9"/>
        <v>19701.419999999998</v>
      </c>
    </row>
    <row r="32" spans="1:28" x14ac:dyDescent="0.25">
      <c r="A32" s="2" t="s">
        <v>25</v>
      </c>
      <c r="B32" s="6">
        <v>21971.01</v>
      </c>
      <c r="C32" s="6">
        <v>21950</v>
      </c>
      <c r="D32" s="21">
        <f t="shared" si="0"/>
        <v>-21.009999999998399</v>
      </c>
      <c r="E32" s="6">
        <v>21971.01</v>
      </c>
      <c r="F32" s="25">
        <v>1638.86</v>
      </c>
      <c r="G32" s="7">
        <f t="shared" si="1"/>
        <v>23609.87</v>
      </c>
      <c r="H32" s="7">
        <v>21620</v>
      </c>
      <c r="I32" s="21">
        <f t="shared" si="2"/>
        <v>-1989.869999999999</v>
      </c>
      <c r="J32" s="6">
        <v>21971.01</v>
      </c>
      <c r="K32" s="25"/>
      <c r="L32" s="7">
        <f t="shared" si="3"/>
        <v>21971.01</v>
      </c>
      <c r="M32" s="7">
        <v>21925</v>
      </c>
      <c r="N32" s="29">
        <f t="shared" si="4"/>
        <v>-46.009999999998399</v>
      </c>
      <c r="O32" s="7">
        <f t="shared" si="5"/>
        <v>65495</v>
      </c>
      <c r="P32" s="7">
        <v>22015.13</v>
      </c>
      <c r="Q32" s="32">
        <v>8855.5300000000007</v>
      </c>
      <c r="R32" s="32">
        <v>8855.5300000000007</v>
      </c>
      <c r="S32" s="32">
        <f t="shared" si="6"/>
        <v>39726.19</v>
      </c>
      <c r="T32" s="32">
        <v>8335.91</v>
      </c>
      <c r="U32" s="32">
        <v>8335.91</v>
      </c>
      <c r="V32" s="32">
        <v>8335.91</v>
      </c>
      <c r="W32" s="32">
        <f t="shared" si="7"/>
        <v>25007.73</v>
      </c>
      <c r="X32" s="32">
        <v>6362.36</v>
      </c>
      <c r="Y32" s="32">
        <v>6362.36</v>
      </c>
      <c r="Z32" s="32">
        <v>6362.36</v>
      </c>
      <c r="AA32" s="32">
        <f t="shared" si="8"/>
        <v>19087.079999999998</v>
      </c>
      <c r="AB32" s="33">
        <f t="shared" si="9"/>
        <v>149316</v>
      </c>
    </row>
    <row r="33" spans="1:28" x14ac:dyDescent="0.25">
      <c r="A33" s="2" t="s">
        <v>26</v>
      </c>
      <c r="B33" s="6">
        <v>5523.56</v>
      </c>
      <c r="C33" s="6">
        <v>5400</v>
      </c>
      <c r="D33" s="21">
        <f t="shared" si="0"/>
        <v>-123.5600000000004</v>
      </c>
      <c r="E33" s="6">
        <v>5523.56</v>
      </c>
      <c r="F33" s="25">
        <v>412.03</v>
      </c>
      <c r="G33" s="7">
        <f t="shared" si="1"/>
        <v>5935.59</v>
      </c>
      <c r="H33" s="7">
        <v>5850</v>
      </c>
      <c r="I33" s="21">
        <f t="shared" si="2"/>
        <v>-85.590000000000146</v>
      </c>
      <c r="J33" s="6">
        <v>5523.56</v>
      </c>
      <c r="K33" s="25"/>
      <c r="L33" s="7">
        <f t="shared" si="3"/>
        <v>5523.56</v>
      </c>
      <c r="M33" s="7">
        <v>5500</v>
      </c>
      <c r="N33" s="29">
        <f t="shared" si="4"/>
        <v>-23.5600000000004</v>
      </c>
      <c r="O33" s="7">
        <f t="shared" si="5"/>
        <v>16750</v>
      </c>
      <c r="P33" s="7">
        <v>5534.63</v>
      </c>
      <c r="Q33" s="32">
        <v>0</v>
      </c>
      <c r="R33" s="32">
        <v>0</v>
      </c>
      <c r="S33" s="32">
        <f t="shared" si="6"/>
        <v>5534.63</v>
      </c>
      <c r="T33" s="32">
        <v>0</v>
      </c>
      <c r="U33" s="32">
        <v>0</v>
      </c>
      <c r="V33" s="32">
        <v>0</v>
      </c>
      <c r="W33" s="32">
        <f t="shared" si="7"/>
        <v>0</v>
      </c>
      <c r="X33" s="32">
        <v>0</v>
      </c>
      <c r="Y33" s="32">
        <v>0</v>
      </c>
      <c r="Z33" s="32">
        <v>0</v>
      </c>
      <c r="AA33" s="32">
        <f t="shared" si="8"/>
        <v>0</v>
      </c>
      <c r="AB33" s="33">
        <f t="shared" si="9"/>
        <v>22284.63</v>
      </c>
    </row>
    <row r="34" spans="1:28" x14ac:dyDescent="0.25">
      <c r="A34" s="2" t="s">
        <v>27</v>
      </c>
      <c r="B34" s="6">
        <v>2388.96</v>
      </c>
      <c r="C34" s="6">
        <v>2100</v>
      </c>
      <c r="D34" s="21">
        <f t="shared" si="0"/>
        <v>-288.96000000000004</v>
      </c>
      <c r="E34" s="6">
        <v>2388.96</v>
      </c>
      <c r="F34" s="25">
        <v>179.27</v>
      </c>
      <c r="G34" s="7">
        <f t="shared" si="1"/>
        <v>2568.23</v>
      </c>
      <c r="H34" s="7">
        <v>1400</v>
      </c>
      <c r="I34" s="21">
        <f t="shared" si="2"/>
        <v>-1168.23</v>
      </c>
      <c r="J34" s="6">
        <v>2388.96</v>
      </c>
      <c r="K34" s="25"/>
      <c r="L34" s="7">
        <f t="shared" si="3"/>
        <v>2388.96</v>
      </c>
      <c r="M34" s="7">
        <v>2100</v>
      </c>
      <c r="N34" s="29">
        <f t="shared" si="4"/>
        <v>-288.96000000000004</v>
      </c>
      <c r="O34" s="7">
        <f t="shared" si="5"/>
        <v>5600</v>
      </c>
      <c r="P34" s="7">
        <v>2392.59</v>
      </c>
      <c r="Q34" s="32">
        <v>46833.09</v>
      </c>
      <c r="R34" s="32">
        <v>46833.09</v>
      </c>
      <c r="S34" s="32">
        <f t="shared" si="6"/>
        <v>96058.76999999999</v>
      </c>
      <c r="T34" s="32">
        <v>44085.02</v>
      </c>
      <c r="U34" s="32">
        <v>44085.02</v>
      </c>
      <c r="V34" s="32">
        <v>44085.02</v>
      </c>
      <c r="W34" s="32">
        <f t="shared" si="7"/>
        <v>132255.06</v>
      </c>
      <c r="X34" s="32">
        <v>33647.760000000002</v>
      </c>
      <c r="Y34" s="32">
        <v>33647.760000000002</v>
      </c>
      <c r="Z34" s="32">
        <v>33647.760000000002</v>
      </c>
      <c r="AA34" s="32">
        <f t="shared" si="8"/>
        <v>100943.28</v>
      </c>
      <c r="AB34" s="33">
        <f t="shared" si="9"/>
        <v>334857.11</v>
      </c>
    </row>
    <row r="35" spans="1:28" x14ac:dyDescent="0.25">
      <c r="A35" s="2" t="s">
        <v>28</v>
      </c>
      <c r="B35" s="8">
        <v>9947.84</v>
      </c>
      <c r="C35" s="8">
        <v>9900</v>
      </c>
      <c r="D35" s="21">
        <f t="shared" si="0"/>
        <v>-47.840000000000146</v>
      </c>
      <c r="E35" s="8">
        <v>9947.84</v>
      </c>
      <c r="F35" s="24"/>
      <c r="G35" s="7">
        <f t="shared" si="1"/>
        <v>9947.84</v>
      </c>
      <c r="H35" s="7">
        <v>9845</v>
      </c>
      <c r="I35" s="21">
        <f t="shared" si="2"/>
        <v>-102.84000000000015</v>
      </c>
      <c r="J35" s="8">
        <v>9947.84</v>
      </c>
      <c r="K35" s="24"/>
      <c r="L35" s="7">
        <f t="shared" si="3"/>
        <v>9947.84</v>
      </c>
      <c r="M35" s="7">
        <v>9650</v>
      </c>
      <c r="N35" s="29">
        <f t="shared" si="4"/>
        <v>-297.84000000000015</v>
      </c>
      <c r="O35" s="7">
        <f t="shared" si="5"/>
        <v>29395</v>
      </c>
      <c r="P35" s="7">
        <v>9820.8799999999992</v>
      </c>
      <c r="Q35" s="32">
        <v>0</v>
      </c>
      <c r="R35" s="32">
        <v>0</v>
      </c>
      <c r="S35" s="32">
        <f t="shared" si="6"/>
        <v>9820.8799999999992</v>
      </c>
      <c r="T35" s="32">
        <v>0</v>
      </c>
      <c r="U35" s="32">
        <v>0</v>
      </c>
      <c r="V35" s="32">
        <v>0</v>
      </c>
      <c r="W35" s="32">
        <f t="shared" si="7"/>
        <v>0</v>
      </c>
      <c r="X35" s="32">
        <v>0</v>
      </c>
      <c r="Y35" s="32">
        <v>0</v>
      </c>
      <c r="Z35" s="32">
        <v>0</v>
      </c>
      <c r="AA35" s="32">
        <f t="shared" si="8"/>
        <v>0</v>
      </c>
      <c r="AB35" s="33">
        <f t="shared" si="9"/>
        <v>39215.879999999997</v>
      </c>
    </row>
    <row r="36" spans="1:28" x14ac:dyDescent="0.25">
      <c r="A36" s="10" t="s">
        <v>29</v>
      </c>
      <c r="B36" s="8">
        <v>24402.2</v>
      </c>
      <c r="C36" s="8">
        <v>23965</v>
      </c>
      <c r="D36" s="21">
        <f t="shared" si="0"/>
        <v>-437.20000000000073</v>
      </c>
      <c r="E36" s="8">
        <v>24402.2</v>
      </c>
      <c r="F36" s="24"/>
      <c r="G36" s="7">
        <f t="shared" si="1"/>
        <v>24402.2</v>
      </c>
      <c r="H36" s="7">
        <v>21995</v>
      </c>
      <c r="I36" s="21">
        <f t="shared" si="2"/>
        <v>-2407.2000000000007</v>
      </c>
      <c r="J36" s="8">
        <v>24402.2</v>
      </c>
      <c r="K36" s="24"/>
      <c r="L36" s="7">
        <f t="shared" si="3"/>
        <v>24402.2</v>
      </c>
      <c r="M36" s="7">
        <v>24290</v>
      </c>
      <c r="N36" s="29">
        <f t="shared" si="4"/>
        <v>-112.20000000000073</v>
      </c>
      <c r="O36" s="7">
        <f t="shared" si="5"/>
        <v>70250</v>
      </c>
      <c r="P36" s="7">
        <v>17757.98</v>
      </c>
      <c r="Q36" s="32">
        <v>5432.74</v>
      </c>
      <c r="R36" s="32">
        <v>5432.74</v>
      </c>
      <c r="S36" s="32">
        <f t="shared" si="6"/>
        <v>28623.46</v>
      </c>
      <c r="T36" s="32">
        <v>5113.87</v>
      </c>
      <c r="U36" s="32">
        <v>5113.87</v>
      </c>
      <c r="V36" s="32">
        <v>5113.87</v>
      </c>
      <c r="W36" s="32">
        <f t="shared" si="7"/>
        <v>15341.61</v>
      </c>
      <c r="X36" s="32">
        <v>3903.21</v>
      </c>
      <c r="Y36" s="32">
        <v>3903.21</v>
      </c>
      <c r="Z36" s="32">
        <v>3903.21</v>
      </c>
      <c r="AA36" s="32">
        <f t="shared" si="8"/>
        <v>11709.630000000001</v>
      </c>
      <c r="AB36" s="33">
        <f t="shared" si="9"/>
        <v>125924.7</v>
      </c>
    </row>
    <row r="37" spans="1:28" x14ac:dyDescent="0.25">
      <c r="A37" s="10" t="s">
        <v>30</v>
      </c>
      <c r="B37" s="8">
        <v>5785.72</v>
      </c>
      <c r="C37" s="8">
        <v>2750</v>
      </c>
      <c r="D37" s="21">
        <f t="shared" si="0"/>
        <v>-3035.7200000000003</v>
      </c>
      <c r="E37" s="8">
        <v>5785.72</v>
      </c>
      <c r="F37" s="24"/>
      <c r="G37" s="7">
        <f t="shared" si="1"/>
        <v>5785.72</v>
      </c>
      <c r="H37" s="7">
        <v>0</v>
      </c>
      <c r="I37" s="21">
        <f t="shared" si="2"/>
        <v>-5785.72</v>
      </c>
      <c r="J37" s="8">
        <v>5785.72</v>
      </c>
      <c r="K37" s="24"/>
      <c r="L37" s="7">
        <f t="shared" si="3"/>
        <v>5785.72</v>
      </c>
      <c r="M37" s="7">
        <v>4350</v>
      </c>
      <c r="N37" s="29">
        <f t="shared" si="4"/>
        <v>-1435.7200000000003</v>
      </c>
      <c r="O37" s="7">
        <f t="shared" si="5"/>
        <v>7100</v>
      </c>
      <c r="P37" s="7">
        <v>5794.46</v>
      </c>
      <c r="Q37" s="32">
        <v>0</v>
      </c>
      <c r="R37" s="32">
        <v>0</v>
      </c>
      <c r="S37" s="32">
        <f t="shared" si="6"/>
        <v>5794.46</v>
      </c>
      <c r="T37" s="32">
        <v>0</v>
      </c>
      <c r="U37" s="32">
        <v>0</v>
      </c>
      <c r="V37" s="32">
        <v>0</v>
      </c>
      <c r="W37" s="32">
        <f t="shared" si="7"/>
        <v>0</v>
      </c>
      <c r="X37" s="32">
        <v>0</v>
      </c>
      <c r="Y37" s="32">
        <v>0</v>
      </c>
      <c r="Z37" s="32">
        <v>0</v>
      </c>
      <c r="AA37" s="32">
        <f t="shared" si="8"/>
        <v>0</v>
      </c>
      <c r="AB37" s="33">
        <f t="shared" si="9"/>
        <v>12894.46</v>
      </c>
    </row>
    <row r="38" spans="1:28" x14ac:dyDescent="0.25">
      <c r="A38" s="10" t="s">
        <v>31</v>
      </c>
      <c r="B38" s="8">
        <v>5824.36</v>
      </c>
      <c r="C38" s="8">
        <v>5400</v>
      </c>
      <c r="D38" s="21">
        <f t="shared" si="0"/>
        <v>-424.35999999999967</v>
      </c>
      <c r="E38" s="8">
        <v>5824.36</v>
      </c>
      <c r="F38" s="24"/>
      <c r="G38" s="7">
        <f t="shared" si="1"/>
        <v>5824.36</v>
      </c>
      <c r="H38" s="7">
        <v>5400</v>
      </c>
      <c r="I38" s="21">
        <f t="shared" si="2"/>
        <v>-424.35999999999967</v>
      </c>
      <c r="J38" s="8">
        <v>5824.36</v>
      </c>
      <c r="K38" s="24"/>
      <c r="L38" s="7">
        <f t="shared" si="3"/>
        <v>5824.36</v>
      </c>
      <c r="M38" s="7">
        <v>5650</v>
      </c>
      <c r="N38" s="29">
        <f t="shared" si="4"/>
        <v>-174.35999999999967</v>
      </c>
      <c r="O38" s="7">
        <f t="shared" si="5"/>
        <v>16450</v>
      </c>
      <c r="P38" s="7">
        <v>5835.9</v>
      </c>
      <c r="Q38" s="32">
        <v>0</v>
      </c>
      <c r="R38" s="32">
        <v>0</v>
      </c>
      <c r="S38" s="32">
        <f t="shared" si="6"/>
        <v>5835.9</v>
      </c>
      <c r="T38" s="32">
        <v>0</v>
      </c>
      <c r="U38" s="32">
        <v>0</v>
      </c>
      <c r="V38" s="32">
        <v>0</v>
      </c>
      <c r="W38" s="32">
        <f t="shared" si="7"/>
        <v>0</v>
      </c>
      <c r="X38" s="32">
        <v>0</v>
      </c>
      <c r="Y38" s="32">
        <v>0</v>
      </c>
      <c r="Z38" s="32">
        <v>0</v>
      </c>
      <c r="AA38" s="32">
        <f t="shared" si="8"/>
        <v>0</v>
      </c>
      <c r="AB38" s="33">
        <f t="shared" si="9"/>
        <v>22285.9</v>
      </c>
    </row>
    <row r="39" spans="1:28" x14ac:dyDescent="0.25">
      <c r="A39" s="10" t="s">
        <v>32</v>
      </c>
      <c r="B39" s="8">
        <v>3397.74</v>
      </c>
      <c r="C39" s="8">
        <v>520</v>
      </c>
      <c r="D39" s="21">
        <f t="shared" si="0"/>
        <v>-2877.74</v>
      </c>
      <c r="E39" s="8">
        <v>3397.74</v>
      </c>
      <c r="F39" s="24"/>
      <c r="G39" s="7">
        <f t="shared" si="1"/>
        <v>3397.74</v>
      </c>
      <c r="H39" s="7">
        <v>750</v>
      </c>
      <c r="I39" s="21">
        <f t="shared" si="2"/>
        <v>-2647.74</v>
      </c>
      <c r="J39" s="8">
        <v>3397.74</v>
      </c>
      <c r="K39" s="24"/>
      <c r="L39" s="7">
        <f t="shared" si="3"/>
        <v>3397.74</v>
      </c>
      <c r="M39" s="7">
        <v>150</v>
      </c>
      <c r="N39" s="29">
        <f t="shared" si="4"/>
        <v>-3247.74</v>
      </c>
      <c r="O39" s="7">
        <f t="shared" si="5"/>
        <v>1420</v>
      </c>
      <c r="P39" s="7">
        <v>3039.97</v>
      </c>
      <c r="Q39" s="32">
        <v>0</v>
      </c>
      <c r="R39" s="32">
        <v>0</v>
      </c>
      <c r="S39" s="32">
        <f t="shared" si="6"/>
        <v>3039.97</v>
      </c>
      <c r="T39" s="32">
        <v>0</v>
      </c>
      <c r="U39" s="32">
        <v>0</v>
      </c>
      <c r="V39" s="32">
        <v>0</v>
      </c>
      <c r="W39" s="32">
        <f t="shared" si="7"/>
        <v>0</v>
      </c>
      <c r="X39" s="32">
        <v>0</v>
      </c>
      <c r="Y39" s="32">
        <v>0</v>
      </c>
      <c r="Z39" s="32">
        <v>0</v>
      </c>
      <c r="AA39" s="32">
        <f t="shared" si="8"/>
        <v>0</v>
      </c>
      <c r="AB39" s="33">
        <f t="shared" si="9"/>
        <v>4459.9699999999993</v>
      </c>
    </row>
    <row r="40" spans="1:28" x14ac:dyDescent="0.25">
      <c r="A40" s="10" t="s">
        <v>48</v>
      </c>
      <c r="B40" s="8"/>
      <c r="C40" s="8"/>
      <c r="D40" s="21"/>
      <c r="E40" s="8"/>
      <c r="F40" s="24"/>
      <c r="G40" s="7"/>
      <c r="H40" s="7"/>
      <c r="I40" s="21"/>
      <c r="J40" s="8"/>
      <c r="K40" s="24"/>
      <c r="L40" s="7"/>
      <c r="M40" s="7"/>
      <c r="N40" s="29"/>
      <c r="O40" s="7">
        <v>0</v>
      </c>
      <c r="P40" s="7">
        <v>0</v>
      </c>
      <c r="Q40" s="32">
        <v>13331.49</v>
      </c>
      <c r="R40" s="32">
        <v>13331.49</v>
      </c>
      <c r="S40" s="32">
        <f t="shared" si="6"/>
        <v>26662.98</v>
      </c>
      <c r="T40" s="32">
        <v>12549.23</v>
      </c>
      <c r="U40" s="32">
        <v>12549.23</v>
      </c>
      <c r="V40" s="32">
        <v>12549.23</v>
      </c>
      <c r="W40" s="32">
        <f t="shared" si="7"/>
        <v>37647.69</v>
      </c>
      <c r="X40" s="32">
        <v>9578.16</v>
      </c>
      <c r="Y40" s="32">
        <v>9578.16</v>
      </c>
      <c r="Z40" s="32">
        <v>9578.16</v>
      </c>
      <c r="AA40" s="32">
        <f t="shared" si="8"/>
        <v>28734.48</v>
      </c>
      <c r="AB40" s="33">
        <f t="shared" si="9"/>
        <v>93045.15</v>
      </c>
    </row>
    <row r="41" spans="1:28" x14ac:dyDescent="0.25">
      <c r="A41" s="10" t="s">
        <v>49</v>
      </c>
      <c r="B41" s="8"/>
      <c r="C41" s="8"/>
      <c r="D41" s="21"/>
      <c r="E41" s="8"/>
      <c r="F41" s="24"/>
      <c r="G41" s="7"/>
      <c r="H41" s="7"/>
      <c r="I41" s="21"/>
      <c r="J41" s="8"/>
      <c r="K41" s="24"/>
      <c r="L41" s="7"/>
      <c r="M41" s="7"/>
      <c r="N41" s="29"/>
      <c r="O41" s="7">
        <v>0</v>
      </c>
      <c r="P41" s="7">
        <v>0</v>
      </c>
      <c r="Q41" s="32">
        <v>24347.07</v>
      </c>
      <c r="R41" s="32">
        <v>24347.07</v>
      </c>
      <c r="S41" s="32">
        <f t="shared" si="6"/>
        <v>48694.14</v>
      </c>
      <c r="T41" s="32">
        <v>22918.44</v>
      </c>
      <c r="U41" s="32">
        <v>22918.44</v>
      </c>
      <c r="V41" s="32">
        <v>22918.44</v>
      </c>
      <c r="W41" s="32">
        <f t="shared" si="7"/>
        <v>68755.319999999992</v>
      </c>
      <c r="X41" s="32">
        <v>17492.419999999998</v>
      </c>
      <c r="Y41" s="32">
        <v>17492.419999999998</v>
      </c>
      <c r="Z41" s="32">
        <v>17492.419999999998</v>
      </c>
      <c r="AA41" s="32">
        <f t="shared" si="8"/>
        <v>52477.259999999995</v>
      </c>
      <c r="AB41" s="33">
        <f t="shared" si="9"/>
        <v>169926.71999999997</v>
      </c>
    </row>
    <row r="42" spans="1:28" x14ac:dyDescent="0.25">
      <c r="A42" s="3" t="s">
        <v>33</v>
      </c>
      <c r="B42" s="12">
        <f>SUM(B6:B39)</f>
        <v>582231.66999999981</v>
      </c>
      <c r="C42" s="18">
        <f>SUM(C6:C39)</f>
        <v>566976.31000000006</v>
      </c>
      <c r="D42" s="21">
        <f t="shared" si="0"/>
        <v>-15255.359999999753</v>
      </c>
      <c r="E42" s="12">
        <f t="shared" ref="E42:N42" si="10">SUM(E6:E39)</f>
        <v>567531.66999999993</v>
      </c>
      <c r="F42" s="26">
        <f t="shared" si="10"/>
        <v>15255.360000000002</v>
      </c>
      <c r="G42" s="12">
        <f t="shared" si="10"/>
        <v>582787.02999999968</v>
      </c>
      <c r="H42" s="18">
        <f t="shared" si="10"/>
        <v>555977.02</v>
      </c>
      <c r="I42" s="27">
        <f t="shared" si="10"/>
        <v>-26810.009999999995</v>
      </c>
      <c r="J42" s="12">
        <f t="shared" si="10"/>
        <v>542236.65999999992</v>
      </c>
      <c r="K42" s="26">
        <f t="shared" si="10"/>
        <v>26810.010000000002</v>
      </c>
      <c r="L42" s="12">
        <f t="shared" si="10"/>
        <v>569046.66999999993</v>
      </c>
      <c r="M42" s="18">
        <f t="shared" si="10"/>
        <v>529349.71</v>
      </c>
      <c r="N42" s="30">
        <f t="shared" si="10"/>
        <v>-39696.95999999997</v>
      </c>
      <c r="O42" s="26">
        <f>SUM(O6:O41)</f>
        <v>1652303.04</v>
      </c>
      <c r="P42" s="26">
        <f t="shared" ref="P42:AB42" si="11">SUM(P6:P41)</f>
        <v>557308.5399999998</v>
      </c>
      <c r="Q42" s="26">
        <f t="shared" si="11"/>
        <v>628194.21000000008</v>
      </c>
      <c r="R42" s="26">
        <f t="shared" si="11"/>
        <v>628194.21000000008</v>
      </c>
      <c r="S42" s="26">
        <f t="shared" ref="S42:AA42" si="12">SUM(S6:S41)</f>
        <v>1813696.9599999997</v>
      </c>
      <c r="T42" s="26">
        <f>SUM(T6:T41)</f>
        <v>591333.32999999984</v>
      </c>
      <c r="U42" s="26">
        <f>SUM(U6:U41)</f>
        <v>591333.33999999985</v>
      </c>
      <c r="V42" s="26">
        <f>SUM(V6:V41)</f>
        <v>591333.33999999985</v>
      </c>
      <c r="W42" s="26">
        <f t="shared" si="12"/>
        <v>1774000.01</v>
      </c>
      <c r="X42" s="26">
        <f>SUM(X6:X41)</f>
        <v>451333.32999999996</v>
      </c>
      <c r="Y42" s="26">
        <f>SUM(Y6:Y41)</f>
        <v>451333.32999999996</v>
      </c>
      <c r="Z42" s="26">
        <f>SUM(Z6:Z41)</f>
        <v>451333.32999999996</v>
      </c>
      <c r="AA42" s="26">
        <f t="shared" si="12"/>
        <v>1353999.99</v>
      </c>
      <c r="AB42" s="26">
        <f t="shared" si="11"/>
        <v>6594000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RECTIFICARE IUN 2018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ioana brumaru</cp:lastModifiedBy>
  <cp:lastPrinted>2018-06-29T06:33:12Z</cp:lastPrinted>
  <dcterms:created xsi:type="dcterms:W3CDTF">2018-01-03T13:19:00Z</dcterms:created>
  <dcterms:modified xsi:type="dcterms:W3CDTF">2018-07-03T06:20:30Z</dcterms:modified>
</cp:coreProperties>
</file>